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'Ark1'!$A$70:$F$93</definedName>
  </definedNames>
  <calcPr fullCalcOnLoad="1"/>
</workbook>
</file>

<file path=xl/sharedStrings.xml><?xml version="1.0" encoding="utf-8"?>
<sst xmlns="http://schemas.openxmlformats.org/spreadsheetml/2006/main" count="99" uniqueCount="56">
  <si>
    <t>3P CO2 SC</t>
  </si>
  <si>
    <t>3P CO2 SC IC</t>
  </si>
  <si>
    <t>3P CO2 IC</t>
  </si>
  <si>
    <t>3P CO2 SC IC exp</t>
  </si>
  <si>
    <t>3P CO2 IC exp</t>
  </si>
  <si>
    <t>Tot</t>
  </si>
  <si>
    <t>3P HC SC</t>
  </si>
  <si>
    <t>4P CO2 SC</t>
  </si>
  <si>
    <t>Q-comp1</t>
  </si>
  <si>
    <t>Q-comp2</t>
  </si>
  <si>
    <t>Q-comp3</t>
  </si>
  <si>
    <t>Q-comp4</t>
  </si>
  <si>
    <t>Q-exp1</t>
  </si>
  <si>
    <t>Q-exp2</t>
  </si>
  <si>
    <t>Q-exp3</t>
  </si>
  <si>
    <t>3P CO2 SC IC2</t>
  </si>
  <si>
    <t>3P CO2 SC IC2 EXP</t>
  </si>
  <si>
    <t>Q-exp4</t>
  </si>
  <si>
    <t>Energiforbruk i forkjølingskrets (kW)</t>
  </si>
  <si>
    <t>4P CO2 SC IC</t>
  </si>
  <si>
    <t>Ekspandere inn i tofaseomr</t>
  </si>
  <si>
    <t>4-trykksprosess</t>
  </si>
  <si>
    <t>Ekspandere kun i væskeområdet</t>
  </si>
  <si>
    <t xml:space="preserve">CO2 </t>
  </si>
  <si>
    <t>Propan/etan</t>
  </si>
  <si>
    <t>3P HC SC IC</t>
  </si>
  <si>
    <t>Ekspandere kun i væskeområdet og kjøling kun i øverste trinn</t>
  </si>
  <si>
    <t>4P CO2 SC IC_part EXP_liq</t>
  </si>
  <si>
    <t>3P CO2 SC IC EXP_liq</t>
  </si>
  <si>
    <t>4P CO2 SC IC EXP_liq</t>
  </si>
  <si>
    <t>3P CO2 SC IC_part EXP_liq</t>
  </si>
  <si>
    <t>3P CO2 SC IC CW20</t>
  </si>
  <si>
    <t>3P HC SC CW20</t>
  </si>
  <si>
    <t>3P HC SC dP</t>
  </si>
  <si>
    <t>4P CO2 SC IC_part</t>
  </si>
  <si>
    <t>3P CO2 SC IC_part</t>
  </si>
  <si>
    <t>3P CO2 SC IC dP</t>
  </si>
  <si>
    <t>3P CO2 SC CW18</t>
  </si>
  <si>
    <t>3P CO2 SC IC 75</t>
  </si>
  <si>
    <t>OVERSIKT</t>
  </si>
  <si>
    <t>Nr</t>
  </si>
  <si>
    <t>Navn</t>
  </si>
  <si>
    <t>Tot forbruk</t>
  </si>
  <si>
    <t>Prosentvis rel til nr 1</t>
  </si>
  <si>
    <t>3P CO2 SC IC EXPliq</t>
  </si>
  <si>
    <t>4P CO2 SC IC EXPliq</t>
  </si>
  <si>
    <t>Prosentvis rel til nr 3</t>
  </si>
  <si>
    <t>3P HC SC d_P</t>
  </si>
  <si>
    <t>3P CO2 SC IC d_P</t>
  </si>
  <si>
    <t>3b</t>
  </si>
  <si>
    <t>3P HC SC IC 75</t>
  </si>
  <si>
    <t>3P CO2 IC EXP</t>
  </si>
  <si>
    <t>3P CO2 SC IC EXP</t>
  </si>
  <si>
    <t>3P CO2 SC IC2 EXP (rar)</t>
  </si>
  <si>
    <t>3P CO2 SC ICcond20</t>
  </si>
  <si>
    <t>3P HC SC cond20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</si>
</sst>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\ %"/>
    <numFmt numFmtId="169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.7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1" fontId="0" fillId="0" borderId="4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11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11" fontId="0" fillId="0" borderId="6" xfId="0" applyNumberFormat="1" applyFill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/>
    </xf>
    <xf numFmtId="11" fontId="0" fillId="0" borderId="1" xfId="0" applyNumberFormat="1" applyFont="1" applyBorder="1" applyAlignment="1">
      <alignment/>
    </xf>
    <xf numFmtId="11" fontId="0" fillId="0" borderId="6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1" fontId="0" fillId="0" borderId="3" xfId="0" applyNumberFormat="1" applyBorder="1" applyAlignment="1">
      <alignment/>
    </xf>
    <xf numFmtId="0" fontId="0" fillId="2" borderId="7" xfId="0" applyFill="1" applyBorder="1" applyAlignment="1">
      <alignment/>
    </xf>
    <xf numFmtId="11" fontId="0" fillId="0" borderId="7" xfId="0" applyNumberFormat="1" applyBorder="1" applyAlignment="1">
      <alignment/>
    </xf>
    <xf numFmtId="11" fontId="0" fillId="2" borderId="6" xfId="0" applyNumberFormat="1" applyFill="1" applyBorder="1" applyAlignment="1">
      <alignment/>
    </xf>
    <xf numFmtId="0" fontId="0" fillId="2" borderId="1" xfId="0" applyFill="1" applyBorder="1" applyAlignment="1">
      <alignment/>
    </xf>
    <xf numFmtId="1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11" fontId="0" fillId="0" borderId="8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" fontId="0" fillId="0" borderId="0" xfId="0" applyNumberFormat="1" applyAlignment="1">
      <alignment/>
    </xf>
    <xf numFmtId="11" fontId="0" fillId="0" borderId="1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/>
              </a:ln>
            </c:spPr>
          </c:dPt>
          <c:val>
            <c:numRef>
              <c:f>Ark1!$D$72</c:f>
              <c:numCache/>
            </c:numRef>
          </c:val>
        </c:ser>
        <c:ser>
          <c:idx val="0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Ark1!$D$73</c:f>
              <c:numCache/>
            </c:numRef>
          </c:val>
        </c:ser>
        <c:ser>
          <c:idx val="13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Ark1!$D$74</c:f>
              <c:numCache/>
            </c:numRef>
          </c:val>
        </c:ser>
        <c:ser>
          <c:idx val="14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Ark1!$D$75</c:f>
              <c:numCache/>
            </c:numRef>
          </c:val>
        </c:ser>
        <c:ser>
          <c:idx val="15"/>
          <c:order val="4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Ark1!$D$76</c:f>
              <c:numCache/>
            </c:numRef>
          </c:val>
        </c:ser>
        <c:ser>
          <c:idx val="16"/>
          <c:order val="5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Ark1!$D$77</c:f>
              <c:numCache/>
            </c:numRef>
          </c:val>
        </c:ser>
        <c:ser>
          <c:idx val="17"/>
          <c:order val="6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Ark1!$D$78</c:f>
              <c:numCache/>
            </c:numRef>
          </c:val>
        </c:ser>
        <c:ser>
          <c:idx val="18"/>
          <c:order val="7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Ark1!$D$79</c:f>
              <c:numCache/>
            </c:numRef>
          </c:val>
        </c:ser>
        <c:ser>
          <c:idx val="19"/>
          <c:order val="8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Ark1!$D$80</c:f>
              <c:numCache/>
            </c:numRef>
          </c:val>
        </c:ser>
        <c:ser>
          <c:idx val="20"/>
          <c:order val="9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Ark1!$D$81</c:f>
              <c:numCache/>
            </c:numRef>
          </c:val>
        </c:ser>
        <c:ser>
          <c:idx val="21"/>
          <c:order val="1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Ark1!$D$82</c:f>
              <c:numCache/>
            </c:numRef>
          </c:val>
        </c:ser>
        <c:ser>
          <c:idx val="2"/>
          <c:order val="1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Ark1!$D$83</c:f>
              <c:numCache/>
            </c:numRef>
          </c:val>
        </c:ser>
        <c:ser>
          <c:idx val="3"/>
          <c:order val="1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Ark1!$D$84</c:f>
              <c:numCache/>
            </c:numRef>
          </c:val>
        </c:ser>
        <c:ser>
          <c:idx val="4"/>
          <c:order val="13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Ark1!$D$85</c:f>
              <c:numCache/>
            </c:numRef>
          </c:val>
        </c:ser>
        <c:ser>
          <c:idx val="5"/>
          <c:order val="14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Ark1!$D$86</c:f>
              <c:numCache/>
            </c:numRef>
          </c:val>
        </c:ser>
        <c:ser>
          <c:idx val="6"/>
          <c:order val="1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Ark1!$D$87</c:f>
              <c:numCache/>
            </c:numRef>
          </c:val>
        </c:ser>
        <c:ser>
          <c:idx val="7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Ark1!$D$88</c:f>
              <c:numCache/>
            </c:numRef>
          </c:val>
        </c:ser>
        <c:ser>
          <c:idx val="8"/>
          <c:order val="17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Ark1!$D$89</c:f>
              <c:numCache/>
            </c:numRef>
          </c:val>
        </c:ser>
        <c:ser>
          <c:idx val="9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Ark1!$D$90</c:f>
              <c:numCache/>
            </c:numRef>
          </c:val>
        </c:ser>
        <c:ser>
          <c:idx val="10"/>
          <c:order val="19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Ark1!$D$91</c:f>
              <c:numCache/>
            </c:numRef>
          </c:val>
        </c:ser>
        <c:ser>
          <c:idx val="11"/>
          <c:order val="2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Ark1!$D$92</c:f>
              <c:numCache/>
            </c:numRef>
          </c:val>
        </c:ser>
        <c:ser>
          <c:idx val="12"/>
          <c:order val="2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Ark1!$D$93</c:f>
              <c:numCache/>
            </c:numRef>
          </c:val>
        </c:ser>
        <c:axId val="14721506"/>
        <c:axId val="65384691"/>
      </c:barChart>
      <c:catAx>
        <c:axId val="1472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Modell 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84691"/>
        <c:crosses val="autoZero"/>
        <c:auto val="0"/>
        <c:lblOffset val="100"/>
        <c:tickLblSkip val="22"/>
        <c:tickMarkSkip val="22"/>
        <c:noMultiLvlLbl val="0"/>
      </c:catAx>
      <c:valAx>
        <c:axId val="6538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Kraftforbruk [MW]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21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Ark1!$D$98:$D$104</c:f>
              <c:numCache/>
            </c:numRef>
          </c:val>
        </c:ser>
        <c:axId val="51591308"/>
        <c:axId val="61668589"/>
      </c:barChart>
      <c:catAx>
        <c:axId val="51591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Modell 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Kraftforbruk [MW]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72</xdr:row>
      <xdr:rowOff>142875</xdr:rowOff>
    </xdr:from>
    <xdr:to>
      <xdr:col>9</xdr:col>
      <xdr:colOff>180975</xdr:colOff>
      <xdr:row>88</xdr:row>
      <xdr:rowOff>114300</xdr:rowOff>
    </xdr:to>
    <xdr:graphicFrame>
      <xdr:nvGraphicFramePr>
        <xdr:cNvPr id="1" name="Chart 1"/>
        <xdr:cNvGraphicFramePr/>
      </xdr:nvGraphicFramePr>
      <xdr:xfrm>
        <a:off x="5153025" y="11801475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85</xdr:row>
      <xdr:rowOff>152400</xdr:rowOff>
    </xdr:from>
    <xdr:to>
      <xdr:col>6</xdr:col>
      <xdr:colOff>38100</xdr:colOff>
      <xdr:row>101</xdr:row>
      <xdr:rowOff>123825</xdr:rowOff>
    </xdr:to>
    <xdr:graphicFrame>
      <xdr:nvGraphicFramePr>
        <xdr:cNvPr id="2" name="Chart 2"/>
        <xdr:cNvGraphicFramePr/>
      </xdr:nvGraphicFramePr>
      <xdr:xfrm>
        <a:off x="2333625" y="13916025"/>
        <a:ext cx="40576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79">
      <selection activeCell="G99" sqref="G99"/>
    </sheetView>
  </sheetViews>
  <sheetFormatPr defaultColWidth="11.421875" defaultRowHeight="12.75"/>
  <cols>
    <col min="3" max="3" width="16.8515625" style="0" customWidth="1"/>
    <col min="4" max="4" width="19.00390625" style="0" customWidth="1"/>
    <col min="5" max="7" width="18.28125" style="0" customWidth="1"/>
    <col min="8" max="8" width="15.140625" style="0" customWidth="1"/>
    <col min="9" max="9" width="15.8515625" style="0" customWidth="1"/>
    <col min="10" max="10" width="15.00390625" style="0" customWidth="1"/>
  </cols>
  <sheetData>
    <row r="1" ht="12.75">
      <c r="A1" s="14" t="s">
        <v>18</v>
      </c>
    </row>
    <row r="2" spans="1:14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17" t="s">
        <v>24</v>
      </c>
      <c r="B3" s="18">
        <v>1</v>
      </c>
      <c r="C3" s="18">
        <v>12</v>
      </c>
      <c r="D3" s="18"/>
      <c r="E3" s="18"/>
      <c r="F3" s="18">
        <v>14</v>
      </c>
      <c r="G3" s="18">
        <v>13</v>
      </c>
      <c r="H3" s="18"/>
      <c r="I3" s="18"/>
      <c r="J3" s="18">
        <v>15</v>
      </c>
      <c r="K3" s="18"/>
      <c r="L3" s="18"/>
      <c r="M3" s="18"/>
      <c r="N3" s="18"/>
    </row>
    <row r="4" spans="1:14" ht="12.75">
      <c r="A4" s="19"/>
      <c r="B4" s="9" t="s">
        <v>6</v>
      </c>
      <c r="C4" s="9" t="s">
        <v>25</v>
      </c>
      <c r="D4" s="9"/>
      <c r="E4" s="19"/>
      <c r="F4" s="19" t="s">
        <v>55</v>
      </c>
      <c r="G4" s="19" t="s">
        <v>33</v>
      </c>
      <c r="H4" s="19"/>
      <c r="I4" s="18"/>
      <c r="J4" s="27" t="s">
        <v>38</v>
      </c>
      <c r="K4" s="18"/>
      <c r="L4" s="18"/>
      <c r="M4" s="18"/>
      <c r="N4" s="18"/>
    </row>
    <row r="5" spans="1:14" ht="12.75">
      <c r="A5" s="3" t="s">
        <v>8</v>
      </c>
      <c r="B5" s="2">
        <v>17137.1175068882</v>
      </c>
      <c r="C5" s="20">
        <v>16408.320883052</v>
      </c>
      <c r="E5" s="20"/>
      <c r="F5" s="20">
        <v>32005.1333034653</v>
      </c>
      <c r="G5" s="20">
        <v>18779.3566746714</v>
      </c>
      <c r="H5" s="20"/>
      <c r="I5" s="18"/>
      <c r="J5" s="28">
        <v>21877.7611768146</v>
      </c>
      <c r="L5" s="18"/>
      <c r="M5" s="18"/>
      <c r="N5" s="18"/>
    </row>
    <row r="6" spans="1:14" ht="12.75">
      <c r="A6" s="3" t="s">
        <v>9</v>
      </c>
      <c r="B6" s="2">
        <v>14270.735161046</v>
      </c>
      <c r="C6" s="20">
        <v>14271.0288488416</v>
      </c>
      <c r="E6" s="20"/>
      <c r="F6" s="20">
        <v>14266.8216314092</v>
      </c>
      <c r="G6" s="20">
        <v>15267.7906355604</v>
      </c>
      <c r="H6" s="20"/>
      <c r="I6" s="18"/>
      <c r="J6" s="28">
        <v>19269.9136256182</v>
      </c>
      <c r="L6" s="18"/>
      <c r="M6" s="18"/>
      <c r="N6" s="18"/>
    </row>
    <row r="7" spans="1:14" ht="12.75">
      <c r="A7" s="3" t="s">
        <v>10</v>
      </c>
      <c r="B7" s="2">
        <v>5198.07545298449</v>
      </c>
      <c r="C7" s="20">
        <v>5197.03814378346</v>
      </c>
      <c r="E7" s="20"/>
      <c r="F7" s="20">
        <v>5198.27873111959</v>
      </c>
      <c r="G7" s="20">
        <v>5847.10033210024</v>
      </c>
      <c r="H7" s="20"/>
      <c r="I7" s="18"/>
      <c r="J7" s="28">
        <v>6929.38419171132</v>
      </c>
      <c r="L7" s="18"/>
      <c r="M7" s="18"/>
      <c r="N7" s="18"/>
    </row>
    <row r="8" spans="1:14" ht="12.75">
      <c r="A8" s="11" t="s">
        <v>5</v>
      </c>
      <c r="B8" s="12">
        <f>B5+B6+B7</f>
        <v>36605.92812091869</v>
      </c>
      <c r="C8" s="12">
        <f>C5+C6+C7</f>
        <v>35876.387875677065</v>
      </c>
      <c r="E8" s="21"/>
      <c r="F8" s="12">
        <f>F5+F6+F7</f>
        <v>51470.23366599409</v>
      </c>
      <c r="G8" s="12">
        <f>G5+G6+G7</f>
        <v>39894.24764233204</v>
      </c>
      <c r="H8" s="21"/>
      <c r="I8" s="18"/>
      <c r="J8" s="12">
        <f>J5+J6+J7</f>
        <v>48077.058994144114</v>
      </c>
      <c r="K8" s="18"/>
      <c r="L8" s="18"/>
      <c r="M8" s="18"/>
      <c r="N8" s="18"/>
    </row>
    <row r="9" spans="1:14" ht="12.75">
      <c r="A9" s="18"/>
      <c r="B9" s="22"/>
      <c r="C9" s="13">
        <f>(C8-$B$8)/$B$8</f>
        <v>-0.019929565583797434</v>
      </c>
      <c r="E9" s="22"/>
      <c r="F9" s="13">
        <f>(F8-$B$8)/$B$8</f>
        <v>0.4060627966042774</v>
      </c>
      <c r="G9" s="13">
        <f>(G8-$B$8)/$B$8</f>
        <v>0.0898302458156831</v>
      </c>
      <c r="H9" s="22"/>
      <c r="I9" s="18"/>
      <c r="J9" s="13">
        <f>(J8-$B$8)/$B$8</f>
        <v>0.31336811992126967</v>
      </c>
      <c r="K9" s="18"/>
      <c r="L9" s="18"/>
      <c r="M9" s="18"/>
      <c r="N9" s="18"/>
    </row>
    <row r="10" spans="1:14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0" ht="12.75">
      <c r="A11" s="17" t="s">
        <v>23</v>
      </c>
      <c r="B11">
        <v>2</v>
      </c>
      <c r="C11">
        <v>3</v>
      </c>
      <c r="D11">
        <v>8</v>
      </c>
      <c r="E11" t="s">
        <v>49</v>
      </c>
      <c r="F11">
        <v>15</v>
      </c>
      <c r="G11">
        <v>18</v>
      </c>
      <c r="H11">
        <v>11</v>
      </c>
      <c r="J11">
        <v>20</v>
      </c>
    </row>
    <row r="12" spans="1:10" ht="12.75">
      <c r="A12" s="9"/>
      <c r="B12" s="9" t="s">
        <v>0</v>
      </c>
      <c r="C12" s="9" t="s">
        <v>1</v>
      </c>
      <c r="D12" s="9" t="s">
        <v>35</v>
      </c>
      <c r="E12" s="9" t="s">
        <v>15</v>
      </c>
      <c r="F12" s="9" t="s">
        <v>54</v>
      </c>
      <c r="G12" s="19" t="s">
        <v>36</v>
      </c>
      <c r="H12" s="9" t="s">
        <v>2</v>
      </c>
      <c r="I12" s="9" t="s">
        <v>37</v>
      </c>
      <c r="J12" s="27" t="s">
        <v>38</v>
      </c>
    </row>
    <row r="13" spans="1:10" ht="12.75">
      <c r="A13" s="3" t="s">
        <v>8</v>
      </c>
      <c r="B13" s="20">
        <v>26154.0315565793</v>
      </c>
      <c r="C13" s="2">
        <v>22858.4513258683</v>
      </c>
      <c r="D13" s="2">
        <v>22896.9377590725</v>
      </c>
      <c r="E13" s="2">
        <v>18290.1929785507</v>
      </c>
      <c r="F13" s="2">
        <v>46361.135384582</v>
      </c>
      <c r="G13" s="2">
        <v>23728.1953668613</v>
      </c>
      <c r="H13" s="2">
        <v>23036.6775192879</v>
      </c>
      <c r="I13" s="1">
        <v>26544.9842376793</v>
      </c>
      <c r="J13" s="1">
        <v>30503.7842860613</v>
      </c>
    </row>
    <row r="14" spans="1:10" ht="12.75">
      <c r="A14" s="3" t="s">
        <v>9</v>
      </c>
      <c r="B14" s="20">
        <v>16765.9880980439</v>
      </c>
      <c r="C14" s="2">
        <v>16600.8545435052</v>
      </c>
      <c r="D14" s="2">
        <v>16757.9211883834</v>
      </c>
      <c r="E14" s="2">
        <v>16626.0061252397</v>
      </c>
      <c r="F14" s="2">
        <v>16701.3463838333</v>
      </c>
      <c r="G14" s="2">
        <v>17138.2691337494</v>
      </c>
      <c r="H14" s="2">
        <v>20265.4116261033</v>
      </c>
      <c r="I14" s="1">
        <v>10898.3579450715</v>
      </c>
      <c r="J14" s="1">
        <v>22123.4499473842</v>
      </c>
    </row>
    <row r="15" spans="1:10" ht="12.75">
      <c r="A15" s="3" t="s">
        <v>10</v>
      </c>
      <c r="B15" s="20">
        <v>6056.3347178495</v>
      </c>
      <c r="C15" s="2">
        <v>6055.25507327635</v>
      </c>
      <c r="D15" s="2">
        <v>6056.10480263946</v>
      </c>
      <c r="E15" s="2">
        <v>6058.01753146248</v>
      </c>
      <c r="F15" s="2">
        <v>6054.40707772109</v>
      </c>
      <c r="G15" s="2">
        <v>6459.13018043968</v>
      </c>
      <c r="H15" s="2">
        <v>8546.55702952063</v>
      </c>
      <c r="I15" s="1">
        <v>5687.97506448813</v>
      </c>
      <c r="J15" s="1">
        <v>8074.68354424695</v>
      </c>
    </row>
    <row r="16" spans="1:10" ht="12.75">
      <c r="A16" s="11" t="s">
        <v>5</v>
      </c>
      <c r="B16" s="12">
        <f>B13+B14+B15</f>
        <v>48976.354372472706</v>
      </c>
      <c r="C16" s="12">
        <f aca="true" t="shared" si="0" ref="C16:J16">C13+C14+C15</f>
        <v>45514.56094264985</v>
      </c>
      <c r="D16" s="12">
        <f t="shared" si="0"/>
        <v>45710.963750095354</v>
      </c>
      <c r="E16" s="12">
        <f t="shared" si="0"/>
        <v>40974.21663525288</v>
      </c>
      <c r="F16" s="12">
        <f t="shared" si="0"/>
        <v>69116.88884613638</v>
      </c>
      <c r="G16" s="12">
        <f t="shared" si="0"/>
        <v>47325.59468105038</v>
      </c>
      <c r="H16" s="12">
        <f t="shared" si="0"/>
        <v>51848.64617491183</v>
      </c>
      <c r="I16" s="12">
        <f t="shared" si="0"/>
        <v>43131.31724723893</v>
      </c>
      <c r="J16" s="12">
        <f t="shared" si="0"/>
        <v>60701.917777692455</v>
      </c>
    </row>
    <row r="17" spans="2:10" ht="12.75">
      <c r="B17" s="13">
        <f aca="true" t="shared" si="1" ref="B17:J17">(B16-$B$8)/$B$8</f>
        <v>0.33793505277864705</v>
      </c>
      <c r="C17" s="13">
        <f t="shared" si="1"/>
        <v>0.24336585026074686</v>
      </c>
      <c r="D17" s="13">
        <f t="shared" si="1"/>
        <v>0.24873117816055415</v>
      </c>
      <c r="E17" s="13">
        <f t="shared" si="1"/>
        <v>0.11933281680236665</v>
      </c>
      <c r="F17" s="13">
        <f t="shared" si="1"/>
        <v>0.8881337639582781</v>
      </c>
      <c r="G17" s="13">
        <f t="shared" si="1"/>
        <v>0.29283963309772965</v>
      </c>
      <c r="H17" s="13">
        <f t="shared" si="1"/>
        <v>0.4164002618276081</v>
      </c>
      <c r="I17" s="13">
        <f t="shared" si="1"/>
        <v>0.1782604474544456</v>
      </c>
      <c r="J17" s="13">
        <f t="shared" si="1"/>
        <v>0.6582537554348734</v>
      </c>
    </row>
    <row r="18" spans="2:10" ht="12.75">
      <c r="B18" s="13"/>
      <c r="C18" s="13">
        <f>(C16-B16)/$B$16</f>
        <v>-0.07068295454364337</v>
      </c>
      <c r="D18" s="13">
        <f>(D16-$C$16)/$C$16</f>
        <v>0.004315164276614263</v>
      </c>
      <c r="E18" s="13"/>
      <c r="F18" s="13">
        <f>(F16-$C$16)/$C$16</f>
        <v>0.5185665293624694</v>
      </c>
      <c r="G18" s="13">
        <f>(G16-$C$16)/$C$16</f>
        <v>0.03979020561535256</v>
      </c>
      <c r="H18" s="13">
        <f>(H16-$C$16)/$C$16</f>
        <v>0.1391661284010447</v>
      </c>
      <c r="I18" s="13">
        <f>(I16-$C$16)/$C$16</f>
        <v>-0.05236222531980267</v>
      </c>
      <c r="J18" s="13">
        <f>(J16-$C$16)/$C$16</f>
        <v>0.3336812773867967</v>
      </c>
    </row>
    <row r="19" spans="2:8" ht="12.75">
      <c r="B19" s="13"/>
      <c r="C19" s="13"/>
      <c r="D19" s="13"/>
      <c r="E19" s="13"/>
      <c r="H19" s="13"/>
    </row>
    <row r="20" spans="1:8" ht="12.75">
      <c r="A20" s="17" t="s">
        <v>20</v>
      </c>
      <c r="B20" s="1"/>
      <c r="C20" s="39">
        <v>10</v>
      </c>
      <c r="D20" s="1"/>
      <c r="E20" s="39">
        <v>13</v>
      </c>
      <c r="F20" s="1"/>
      <c r="G20" s="1"/>
      <c r="H20" s="39">
        <v>12</v>
      </c>
    </row>
    <row r="21" spans="1:8" ht="12.75">
      <c r="A21" s="4"/>
      <c r="B21" s="9"/>
      <c r="C21" s="9" t="s">
        <v>3</v>
      </c>
      <c r="D21" s="5"/>
      <c r="E21" s="9" t="s">
        <v>16</v>
      </c>
      <c r="F21" s="9"/>
      <c r="G21" s="9"/>
      <c r="H21" s="9" t="s">
        <v>4</v>
      </c>
    </row>
    <row r="22" spans="1:8" ht="12.75">
      <c r="A22" s="3" t="s">
        <v>8</v>
      </c>
      <c r="B22" s="2"/>
      <c r="C22" s="2">
        <v>22406.1606094241</v>
      </c>
      <c r="D22" s="7"/>
      <c r="E22" s="2">
        <v>22594.1325730188</v>
      </c>
      <c r="F22" s="2"/>
      <c r="G22" s="2"/>
      <c r="H22" s="1">
        <v>14724.7603718806</v>
      </c>
    </row>
    <row r="23" spans="1:8" ht="12.75">
      <c r="A23" s="3" t="s">
        <v>9</v>
      </c>
      <c r="B23" s="2"/>
      <c r="C23" s="2">
        <v>16298.2867935235</v>
      </c>
      <c r="D23" s="7"/>
      <c r="E23" s="2">
        <v>16411.4844016759</v>
      </c>
      <c r="F23" s="2"/>
      <c r="G23" s="2"/>
      <c r="H23" s="1">
        <v>11737.716755067</v>
      </c>
    </row>
    <row r="24" spans="1:8" ht="12.75">
      <c r="A24" s="3" t="s">
        <v>10</v>
      </c>
      <c r="B24" s="2"/>
      <c r="C24" s="2">
        <v>5959.70945506776</v>
      </c>
      <c r="D24" s="7"/>
      <c r="E24" s="2">
        <v>5993.48045968427</v>
      </c>
      <c r="F24" s="2"/>
      <c r="G24" s="2"/>
      <c r="H24" s="1">
        <v>7388.92538580857</v>
      </c>
    </row>
    <row r="25" spans="1:8" ht="12.75">
      <c r="A25" s="6" t="s">
        <v>12</v>
      </c>
      <c r="B25" s="2"/>
      <c r="C25" s="2">
        <v>-904.155581877567</v>
      </c>
      <c r="D25" s="7"/>
      <c r="E25" s="2">
        <v>-497.716491855448</v>
      </c>
      <c r="F25" s="2"/>
      <c r="G25" s="2"/>
      <c r="H25" s="1">
        <v>-490.852740171133</v>
      </c>
    </row>
    <row r="26" spans="1:8" ht="12.75">
      <c r="A26" s="6" t="s">
        <v>13</v>
      </c>
      <c r="B26" s="2"/>
      <c r="C26" s="2">
        <v>-1825.60364828957</v>
      </c>
      <c r="D26" s="7"/>
      <c r="E26" s="2">
        <v>-1133.68330093753</v>
      </c>
      <c r="F26" s="2"/>
      <c r="G26" s="2"/>
      <c r="H26" s="1">
        <v>-1711.0020112982</v>
      </c>
    </row>
    <row r="27" spans="1:8" ht="12.75">
      <c r="A27" s="6" t="s">
        <v>14</v>
      </c>
      <c r="B27" s="2"/>
      <c r="C27" s="2">
        <v>-913.706710162107</v>
      </c>
      <c r="D27" s="7"/>
      <c r="E27" s="2">
        <v>-599.836856384295</v>
      </c>
      <c r="F27" s="2"/>
      <c r="G27" s="2"/>
      <c r="H27" s="1">
        <v>-4242.14943261328</v>
      </c>
    </row>
    <row r="28" spans="1:8" ht="12.75">
      <c r="A28" s="11" t="s">
        <v>5</v>
      </c>
      <c r="B28" s="10"/>
      <c r="C28" s="10">
        <f>C22+C23+C24+C25+C26+C27</f>
        <v>41020.69091768611</v>
      </c>
      <c r="D28" s="23"/>
      <c r="E28" s="10">
        <f>E22+E23+E24+E25+E26+E27</f>
        <v>42767.860785201694</v>
      </c>
      <c r="F28" s="10"/>
      <c r="G28" s="10"/>
      <c r="H28" s="10">
        <f>SUM(H22:H27)</f>
        <v>27407.39832867356</v>
      </c>
    </row>
    <row r="29" spans="3:8" ht="12.75">
      <c r="C29" s="13">
        <f>(C28-$B$8)/$B$8</f>
        <v>0.12060240030479041</v>
      </c>
      <c r="D29" s="13"/>
      <c r="E29" s="13">
        <f>(E28-$B$8)/$B$8</f>
        <v>0.16833155121565488</v>
      </c>
      <c r="F29" s="13"/>
      <c r="G29" s="13"/>
      <c r="H29" s="13">
        <f>(H28-$B$8)/$B$8</f>
        <v>-0.25128524980598893</v>
      </c>
    </row>
    <row r="30" spans="3:8" ht="12.75">
      <c r="C30" s="13"/>
      <c r="D30" s="13"/>
      <c r="E30" s="13"/>
      <c r="F30" s="13"/>
      <c r="G30" s="13"/>
      <c r="H30" s="13"/>
    </row>
    <row r="31" spans="1:4" ht="12.75">
      <c r="A31" s="17" t="s">
        <v>21</v>
      </c>
      <c r="B31">
        <v>5</v>
      </c>
      <c r="C31">
        <v>6</v>
      </c>
      <c r="D31">
        <v>9</v>
      </c>
    </row>
    <row r="32" spans="1:8" ht="12.75">
      <c r="A32" s="9"/>
      <c r="B32" s="9" t="s">
        <v>7</v>
      </c>
      <c r="C32" s="9" t="s">
        <v>19</v>
      </c>
      <c r="D32" s="9" t="s">
        <v>34</v>
      </c>
      <c r="E32" s="9"/>
      <c r="F32" s="9"/>
      <c r="G32" s="9"/>
      <c r="H32" s="9"/>
    </row>
    <row r="33" spans="1:8" ht="12.75">
      <c r="A33" s="3" t="s">
        <v>8</v>
      </c>
      <c r="B33" s="2">
        <v>22080.6670154333</v>
      </c>
      <c r="C33" s="2">
        <v>19473.3937864685</v>
      </c>
      <c r="D33" s="7">
        <v>19473.3442041781</v>
      </c>
      <c r="E33" s="2"/>
      <c r="F33" s="2"/>
      <c r="G33" s="2"/>
      <c r="H33" s="3"/>
    </row>
    <row r="34" spans="1:8" ht="12.75">
      <c r="A34" s="3" t="s">
        <v>9</v>
      </c>
      <c r="B34" s="2">
        <v>12572.5980751505</v>
      </c>
      <c r="C34" s="2">
        <v>12349.6814339012</v>
      </c>
      <c r="D34" s="7">
        <v>12572.6221712828</v>
      </c>
      <c r="E34" s="2"/>
      <c r="F34" s="2"/>
      <c r="G34" s="2"/>
      <c r="H34" s="3"/>
    </row>
    <row r="35" spans="1:8" ht="12.75">
      <c r="A35" s="3" t="s">
        <v>10</v>
      </c>
      <c r="B35" s="2">
        <v>6804.60718691582</v>
      </c>
      <c r="C35" s="2">
        <v>6804.60718691582</v>
      </c>
      <c r="D35" s="7">
        <v>6804.63384050969</v>
      </c>
      <c r="E35" s="2"/>
      <c r="F35" s="2"/>
      <c r="G35" s="2"/>
      <c r="H35" s="3"/>
    </row>
    <row r="36" spans="1:8" ht="12.75">
      <c r="A36" s="3" t="s">
        <v>11</v>
      </c>
      <c r="B36" s="2">
        <v>2369.2935997888</v>
      </c>
      <c r="C36" s="2">
        <v>2369.2935997888</v>
      </c>
      <c r="D36" s="7">
        <v>2369.29357020534</v>
      </c>
      <c r="E36" s="2"/>
      <c r="F36" s="2"/>
      <c r="G36" s="2"/>
      <c r="H36" s="3"/>
    </row>
    <row r="37" spans="1:8" ht="12.75">
      <c r="A37" s="6" t="s">
        <v>13</v>
      </c>
      <c r="B37" s="2"/>
      <c r="C37" s="2"/>
      <c r="D37" s="7"/>
      <c r="E37" s="2"/>
      <c r="F37" s="2"/>
      <c r="G37" s="2"/>
      <c r="H37" s="3"/>
    </row>
    <row r="38" spans="1:8" ht="12.75">
      <c r="A38" s="6" t="s">
        <v>14</v>
      </c>
      <c r="B38" s="2"/>
      <c r="C38" s="2"/>
      <c r="D38" s="7"/>
      <c r="E38" s="2"/>
      <c r="F38" s="2"/>
      <c r="G38" s="2"/>
      <c r="H38" s="3"/>
    </row>
    <row r="39" spans="1:8" ht="12.75">
      <c r="A39" s="6" t="s">
        <v>17</v>
      </c>
      <c r="B39" s="2"/>
      <c r="C39" s="2"/>
      <c r="D39" s="7"/>
      <c r="E39" s="2"/>
      <c r="F39" s="2"/>
      <c r="G39" s="2"/>
      <c r="H39" s="3"/>
    </row>
    <row r="40" spans="1:8" ht="12.75">
      <c r="A40" s="11" t="s">
        <v>5</v>
      </c>
      <c r="B40" s="12">
        <f>B33+B34+B35+B36</f>
        <v>43827.16587728842</v>
      </c>
      <c r="C40" s="12">
        <f>C33+C34+C35+C36</f>
        <v>40996.976007074314</v>
      </c>
      <c r="D40" s="12">
        <f>D33+D34+D35+D36</f>
        <v>41219.89378617593</v>
      </c>
      <c r="E40" s="12"/>
      <c r="F40" s="12"/>
      <c r="G40" s="12"/>
      <c r="H40" s="16"/>
    </row>
    <row r="41" spans="2:4" ht="12.75">
      <c r="B41" s="13">
        <f>(B40-$B$8)/$B$8</f>
        <v>0.19726962617956703</v>
      </c>
      <c r="C41" s="13">
        <f>(C40-$B$8)/$B$8</f>
        <v>0.11995455685895678</v>
      </c>
      <c r="D41" s="13">
        <f>(D40-$B$8)/$B$8</f>
        <v>0.1260442202152652</v>
      </c>
    </row>
    <row r="42" ht="12.75">
      <c r="D42" s="13">
        <f>(D40-$C$40)/$C$40</f>
        <v>0.005437420044423595</v>
      </c>
    </row>
    <row r="43" spans="1:8" ht="12.75">
      <c r="A43" s="17" t="s">
        <v>22</v>
      </c>
      <c r="C43" s="31">
        <v>4</v>
      </c>
      <c r="D43" s="13"/>
      <c r="E43" s="31">
        <v>7</v>
      </c>
      <c r="F43" s="13"/>
      <c r="G43" s="13"/>
      <c r="H43" s="13"/>
    </row>
    <row r="44" spans="1:8" ht="12.75">
      <c r="A44" s="4"/>
      <c r="B44" s="9"/>
      <c r="C44" s="9" t="s">
        <v>28</v>
      </c>
      <c r="D44" s="9"/>
      <c r="E44" s="9" t="s">
        <v>29</v>
      </c>
      <c r="F44" s="9"/>
      <c r="G44" s="9"/>
      <c r="H44" s="9"/>
    </row>
    <row r="45" spans="1:8" ht="12.75">
      <c r="A45" s="3" t="s">
        <v>8</v>
      </c>
      <c r="B45" s="2"/>
      <c r="C45" s="2">
        <v>22689.7697224068</v>
      </c>
      <c r="D45" s="8"/>
      <c r="E45" s="2">
        <v>19309.0732711526</v>
      </c>
      <c r="F45" s="2"/>
      <c r="H45" s="3"/>
    </row>
    <row r="46" spans="1:8" ht="12.75">
      <c r="A46" s="3" t="s">
        <v>9</v>
      </c>
      <c r="B46" s="2"/>
      <c r="C46" s="2">
        <v>16442.4350432819</v>
      </c>
      <c r="D46" s="8"/>
      <c r="E46" s="2">
        <v>12230.4642036119</v>
      </c>
      <c r="F46" s="2"/>
      <c r="H46" s="3"/>
    </row>
    <row r="47" spans="1:8" ht="12.75">
      <c r="A47" s="3" t="s">
        <v>10</v>
      </c>
      <c r="B47" s="2"/>
      <c r="C47" s="2">
        <v>5999.57749075675</v>
      </c>
      <c r="D47" s="8"/>
      <c r="E47" s="2">
        <v>6738.92914508609</v>
      </c>
      <c r="F47" s="2"/>
      <c r="H47" s="3"/>
    </row>
    <row r="48" spans="1:8" ht="12.75">
      <c r="A48" s="15" t="s">
        <v>11</v>
      </c>
      <c r="B48" s="2"/>
      <c r="C48" s="2">
        <v>0</v>
      </c>
      <c r="D48" s="8"/>
      <c r="E48" s="2">
        <v>2345.81378960435</v>
      </c>
      <c r="F48" s="2"/>
      <c r="H48" s="3"/>
    </row>
    <row r="49" spans="1:8" ht="12.75">
      <c r="A49" s="6" t="s">
        <v>12</v>
      </c>
      <c r="B49" s="2"/>
      <c r="C49" s="41">
        <v>0</v>
      </c>
      <c r="D49" s="8"/>
      <c r="E49" s="2">
        <v>-615.224321668036</v>
      </c>
      <c r="F49" s="2"/>
      <c r="H49" s="3"/>
    </row>
    <row r="50" spans="1:8" ht="12.75">
      <c r="A50" s="6" t="s">
        <v>13</v>
      </c>
      <c r="B50" s="2"/>
      <c r="C50" s="41">
        <v>-847.530104965437</v>
      </c>
      <c r="D50" s="8"/>
      <c r="E50" s="2">
        <v>-515.922653518617</v>
      </c>
      <c r="F50" s="2"/>
      <c r="H50" s="3"/>
    </row>
    <row r="51" spans="1:8" ht="12.75">
      <c r="A51" s="6" t="s">
        <v>14</v>
      </c>
      <c r="B51" s="2"/>
      <c r="C51" s="2">
        <v>-543.153475624043</v>
      </c>
      <c r="D51" s="8"/>
      <c r="E51" s="2">
        <v>-354.449014138896</v>
      </c>
      <c r="F51" s="2"/>
      <c r="H51" s="3"/>
    </row>
    <row r="52" spans="1:8" ht="12.75">
      <c r="A52" s="11" t="s">
        <v>5</v>
      </c>
      <c r="B52" s="10"/>
      <c r="C52" s="10">
        <f>SUM(C45:C51)</f>
        <v>43741.098675855974</v>
      </c>
      <c r="D52" s="10"/>
      <c r="E52" s="10">
        <f>SUM(E45:E51)</f>
        <v>39138.684420129386</v>
      </c>
      <c r="F52" s="10"/>
      <c r="G52" s="10"/>
      <c r="H52" s="16"/>
    </row>
    <row r="53" spans="3:7" ht="12.75">
      <c r="C53" s="13">
        <f>(C52-$B$8)/$B$8</f>
        <v>0.19491844412107248</v>
      </c>
      <c r="D53" s="13"/>
      <c r="E53" s="13">
        <f>(E52-$B$8)/$B$8</f>
        <v>0.06918978507645974</v>
      </c>
      <c r="F53" s="13"/>
      <c r="G53" s="13"/>
    </row>
    <row r="55" ht="12.75">
      <c r="A55" s="17" t="s">
        <v>26</v>
      </c>
    </row>
    <row r="56" spans="3:5" ht="12.75">
      <c r="C56">
        <v>21</v>
      </c>
      <c r="E56">
        <v>22</v>
      </c>
    </row>
    <row r="57" spans="1:8" ht="12.75">
      <c r="A57" s="4"/>
      <c r="B57" s="9"/>
      <c r="C57" s="26" t="s">
        <v>30</v>
      </c>
      <c r="D57" s="24"/>
      <c r="E57" s="9" t="s">
        <v>27</v>
      </c>
      <c r="F57" s="9"/>
      <c r="G57" s="9"/>
      <c r="H57" s="9"/>
    </row>
    <row r="58" spans="1:8" ht="12.75">
      <c r="A58" s="3" t="s">
        <v>8</v>
      </c>
      <c r="B58" s="2"/>
      <c r="C58" s="2">
        <v>22691.9379723007</v>
      </c>
      <c r="D58" s="8"/>
      <c r="E58" s="2">
        <v>19309.0732711852</v>
      </c>
      <c r="F58" s="2"/>
      <c r="G58" s="2"/>
      <c r="H58" s="3"/>
    </row>
    <row r="59" spans="1:8" ht="12.75">
      <c r="A59" s="3" t="s">
        <v>9</v>
      </c>
      <c r="B59" s="2"/>
      <c r="C59" s="2">
        <v>16618.384126218</v>
      </c>
      <c r="D59" s="8"/>
      <c r="E59" s="2">
        <v>12454.8973787781</v>
      </c>
      <c r="F59" s="2"/>
      <c r="G59" s="2"/>
      <c r="H59" s="3"/>
    </row>
    <row r="60" spans="1:8" ht="12.75">
      <c r="A60" s="3" t="s">
        <v>10</v>
      </c>
      <c r="B60" s="2"/>
      <c r="C60" s="2">
        <v>5999.57749075675</v>
      </c>
      <c r="D60" s="8"/>
      <c r="E60" s="2">
        <v>6738.92914508609</v>
      </c>
      <c r="F60" s="2"/>
      <c r="G60" s="2"/>
      <c r="H60" s="3"/>
    </row>
    <row r="61" spans="1:8" ht="12.75">
      <c r="A61" s="15" t="s">
        <v>11</v>
      </c>
      <c r="B61" s="2"/>
      <c r="C61" s="2">
        <v>0</v>
      </c>
      <c r="D61" s="8"/>
      <c r="E61" s="2">
        <v>2345.81378960435</v>
      </c>
      <c r="F61" s="2"/>
      <c r="G61" s="2"/>
      <c r="H61" s="3"/>
    </row>
    <row r="62" spans="1:8" ht="12.75">
      <c r="A62" s="6" t="s">
        <v>12</v>
      </c>
      <c r="B62" s="2"/>
      <c r="C62" s="41">
        <v>0</v>
      </c>
      <c r="D62" s="8"/>
      <c r="E62" s="2">
        <v>-615.224321668036</v>
      </c>
      <c r="F62" s="2"/>
      <c r="G62" s="2"/>
      <c r="H62" s="3"/>
    </row>
    <row r="63" spans="1:8" ht="12.75">
      <c r="A63" s="6" t="s">
        <v>13</v>
      </c>
      <c r="B63" s="2"/>
      <c r="C63" s="41">
        <v>-847.530104965437</v>
      </c>
      <c r="D63" s="8"/>
      <c r="E63" s="2">
        <v>-515.922653518617</v>
      </c>
      <c r="F63" s="2"/>
      <c r="G63" s="2"/>
      <c r="H63" s="3"/>
    </row>
    <row r="64" spans="1:8" ht="12.75">
      <c r="A64" s="6" t="s">
        <v>14</v>
      </c>
      <c r="B64" s="2"/>
      <c r="C64" s="2">
        <v>-543.153475624043</v>
      </c>
      <c r="D64" s="8"/>
      <c r="E64" s="2">
        <v>-354.449014138896</v>
      </c>
      <c r="F64" s="2"/>
      <c r="G64" s="2"/>
      <c r="H64" s="3"/>
    </row>
    <row r="65" spans="1:8" ht="12.75">
      <c r="A65" s="11" t="s">
        <v>5</v>
      </c>
      <c r="B65" s="10"/>
      <c r="C65" s="10">
        <f>SUM(C58:C64)</f>
        <v>43919.216008685966</v>
      </c>
      <c r="D65" s="25"/>
      <c r="E65" s="10">
        <f>SUM(E58:E64)</f>
        <v>39363.117595328185</v>
      </c>
      <c r="F65" s="10"/>
      <c r="G65" s="10"/>
      <c r="H65" s="16"/>
    </row>
    <row r="66" spans="3:7" ht="12.75">
      <c r="C66" s="13">
        <f>(C65-$B$8)/$B$8</f>
        <v>0.19978424979718115</v>
      </c>
      <c r="D66" s="13"/>
      <c r="E66" s="13">
        <f>(E65-$B$8)/$B$8</f>
        <v>0.0753208459925343</v>
      </c>
      <c r="F66" s="13"/>
      <c r="G66" s="13"/>
    </row>
    <row r="70" ht="12.75">
      <c r="A70" t="s">
        <v>39</v>
      </c>
    </row>
    <row r="71" spans="1:6" ht="12.75">
      <c r="A71" s="33" t="s">
        <v>40</v>
      </c>
      <c r="B71" s="33" t="s">
        <v>41</v>
      </c>
      <c r="C71" s="33"/>
      <c r="D71" s="33" t="s">
        <v>42</v>
      </c>
      <c r="E71" s="33" t="s">
        <v>43</v>
      </c>
      <c r="F71" s="33" t="s">
        <v>46</v>
      </c>
    </row>
    <row r="72" spans="1:5" ht="12.75">
      <c r="A72" s="29">
        <v>1</v>
      </c>
      <c r="B72" t="s">
        <v>6</v>
      </c>
      <c r="D72" s="1">
        <f>B8/1000</f>
        <v>36.60592812091869</v>
      </c>
      <c r="E72" s="30">
        <f aca="true" t="shared" si="2" ref="E72:E93">(D72-$D$72)/$D$72</f>
        <v>0</v>
      </c>
    </row>
    <row r="73" spans="1:6" ht="12.75">
      <c r="A73" s="29">
        <v>2</v>
      </c>
      <c r="B73" t="s">
        <v>0</v>
      </c>
      <c r="D73" s="1">
        <f>B16/1000</f>
        <v>48.976354372472706</v>
      </c>
      <c r="E73" s="30">
        <f t="shared" si="2"/>
        <v>0.337935052778647</v>
      </c>
      <c r="F73" s="38">
        <f>(D73-$D$74)/$D$74</f>
        <v>0.07605903161814197</v>
      </c>
    </row>
    <row r="74" spans="1:6" ht="12.75">
      <c r="A74" s="29">
        <v>3</v>
      </c>
      <c r="B74" t="s">
        <v>1</v>
      </c>
      <c r="D74" s="1">
        <f>C16/1000</f>
        <v>45.51456094264985</v>
      </c>
      <c r="E74" s="30">
        <f t="shared" si="2"/>
        <v>0.24336585026074684</v>
      </c>
      <c r="F74" s="30"/>
    </row>
    <row r="75" spans="1:5" ht="12.75">
      <c r="A75" s="29">
        <v>4</v>
      </c>
      <c r="B75" t="s">
        <v>44</v>
      </c>
      <c r="D75" s="1">
        <f>C52/1000</f>
        <v>43.74109867585597</v>
      </c>
      <c r="E75" s="30">
        <f t="shared" si="2"/>
        <v>0.1949184441210724</v>
      </c>
    </row>
    <row r="76" spans="1:5" ht="12.75">
      <c r="A76" s="29">
        <v>5</v>
      </c>
      <c r="B76" t="s">
        <v>7</v>
      </c>
      <c r="D76" s="1">
        <f>B40/1000</f>
        <v>43.827165877288415</v>
      </c>
      <c r="E76" s="30">
        <f t="shared" si="2"/>
        <v>0.19726962617956686</v>
      </c>
    </row>
    <row r="77" spans="1:5" ht="12.75">
      <c r="A77" s="29">
        <v>6</v>
      </c>
      <c r="B77" t="s">
        <v>19</v>
      </c>
      <c r="D77" s="1">
        <f>C40/1000</f>
        <v>40.996976007074316</v>
      </c>
      <c r="E77" s="30">
        <f t="shared" si="2"/>
        <v>0.11995455685895677</v>
      </c>
    </row>
    <row r="78" spans="1:6" ht="12.75">
      <c r="A78" s="32">
        <v>7</v>
      </c>
      <c r="B78" s="33" t="s">
        <v>45</v>
      </c>
      <c r="C78" s="33"/>
      <c r="D78" s="34">
        <f>E52/1000</f>
        <v>39.13868442012939</v>
      </c>
      <c r="E78" s="35">
        <f t="shared" si="2"/>
        <v>0.06918978507645969</v>
      </c>
      <c r="F78" s="33"/>
    </row>
    <row r="79" spans="1:6" ht="12.75">
      <c r="A79" s="36">
        <v>8</v>
      </c>
      <c r="B79" s="37" t="s">
        <v>35</v>
      </c>
      <c r="C79" s="37"/>
      <c r="D79" s="7">
        <f>D16/1000</f>
        <v>45.71096375009535</v>
      </c>
      <c r="E79" s="30">
        <f t="shared" si="2"/>
        <v>0.24873117816055404</v>
      </c>
      <c r="F79" s="38">
        <f>(D79-$D$74)/$D$74</f>
        <v>0.0043151642766141775</v>
      </c>
    </row>
    <row r="80" spans="1:5" ht="12.75">
      <c r="A80" s="29">
        <v>9</v>
      </c>
      <c r="B80" t="s">
        <v>34</v>
      </c>
      <c r="D80" s="1">
        <f>D40/1000</f>
        <v>41.21989378617593</v>
      </c>
      <c r="E80" s="30">
        <f t="shared" si="2"/>
        <v>0.12604422021526507</v>
      </c>
    </row>
    <row r="81" spans="1:5" ht="12.75">
      <c r="A81" s="29">
        <v>10</v>
      </c>
      <c r="B81" t="s">
        <v>52</v>
      </c>
      <c r="D81" s="1">
        <f>C28/1000</f>
        <v>41.02069091768611</v>
      </c>
      <c r="E81" s="30">
        <f t="shared" si="2"/>
        <v>0.1206024003047904</v>
      </c>
    </row>
    <row r="82" spans="1:5" ht="12.75">
      <c r="A82" s="29">
        <v>11</v>
      </c>
      <c r="B82" t="s">
        <v>2</v>
      </c>
      <c r="D82" s="1">
        <f>H16/1000</f>
        <v>51.848646174911835</v>
      </c>
      <c r="E82" s="30">
        <f t="shared" si="2"/>
        <v>0.4164002618276081</v>
      </c>
    </row>
    <row r="83" spans="1:5" ht="12.75">
      <c r="A83" s="29">
        <v>12</v>
      </c>
      <c r="B83" t="s">
        <v>51</v>
      </c>
      <c r="D83" s="1">
        <f>H28/1000</f>
        <v>27.407398328673562</v>
      </c>
      <c r="E83" s="30">
        <f t="shared" si="2"/>
        <v>-0.25128524980598893</v>
      </c>
    </row>
    <row r="84" spans="1:5" ht="12.75">
      <c r="A84" s="29">
        <v>13</v>
      </c>
      <c r="B84" t="s">
        <v>53</v>
      </c>
      <c r="D84" s="1">
        <f>E28/1000</f>
        <v>42.76786078520169</v>
      </c>
      <c r="E84" s="30">
        <f t="shared" si="2"/>
        <v>0.16833155121565474</v>
      </c>
    </row>
    <row r="85" spans="1:5" ht="12.75">
      <c r="A85" s="29">
        <v>14</v>
      </c>
      <c r="B85" t="s">
        <v>32</v>
      </c>
      <c r="D85" s="1">
        <f>F8/1000</f>
        <v>51.470233665994094</v>
      </c>
      <c r="E85" s="30">
        <f t="shared" si="2"/>
        <v>0.40606279660427735</v>
      </c>
    </row>
    <row r="86" spans="1:6" ht="12.75">
      <c r="A86" s="29">
        <v>15</v>
      </c>
      <c r="B86" t="s">
        <v>31</v>
      </c>
      <c r="D86" s="1">
        <f>F16/1000</f>
        <v>69.11688884613638</v>
      </c>
      <c r="E86" s="30">
        <f t="shared" si="2"/>
        <v>0.8881337639582778</v>
      </c>
      <c r="F86" s="38">
        <f>(D86-$D$74)/$D$74</f>
        <v>0.5185665293624692</v>
      </c>
    </row>
    <row r="87" spans="1:5" ht="12.75">
      <c r="A87" s="29">
        <v>16</v>
      </c>
      <c r="B87" t="s">
        <v>25</v>
      </c>
      <c r="D87" s="1">
        <f>C8/1000</f>
        <v>35.87638787567707</v>
      </c>
      <c r="E87" s="30">
        <f t="shared" si="2"/>
        <v>-0.019929565583797403</v>
      </c>
    </row>
    <row r="88" spans="1:5" ht="12.75">
      <c r="A88" s="29">
        <v>17</v>
      </c>
      <c r="B88" t="s">
        <v>47</v>
      </c>
      <c r="D88" s="1">
        <f>G8/1000</f>
        <v>39.89424764233204</v>
      </c>
      <c r="E88" s="30">
        <f t="shared" si="2"/>
        <v>0.08983024581568301</v>
      </c>
    </row>
    <row r="89" spans="1:6" ht="12.75">
      <c r="A89" s="29">
        <v>18</v>
      </c>
      <c r="B89" t="s">
        <v>48</v>
      </c>
      <c r="D89" s="1">
        <f>G16/1000</f>
        <v>47.32559468105038</v>
      </c>
      <c r="E89" s="30">
        <f t="shared" si="2"/>
        <v>0.2928396330977296</v>
      </c>
      <c r="F89" s="38">
        <f>(D89-$D$74)/$D$74</f>
        <v>0.03979020561535255</v>
      </c>
    </row>
    <row r="90" spans="1:5" ht="12.75">
      <c r="A90" s="29">
        <v>19</v>
      </c>
      <c r="B90" t="s">
        <v>50</v>
      </c>
      <c r="D90" s="1">
        <f>J8/1000</f>
        <v>48.07705899414412</v>
      </c>
      <c r="E90" s="30">
        <f t="shared" si="2"/>
        <v>0.31336811992126967</v>
      </c>
    </row>
    <row r="91" spans="1:6" ht="12.75">
      <c r="A91" s="29">
        <v>20</v>
      </c>
      <c r="B91" t="s">
        <v>38</v>
      </c>
      <c r="D91" s="1">
        <f>J16/1000</f>
        <v>60.70191777769246</v>
      </c>
      <c r="E91" s="30">
        <f t="shared" si="2"/>
        <v>0.6582537554348734</v>
      </c>
      <c r="F91" s="38">
        <f>(D91-$D$74)/$D$74</f>
        <v>0.33368127738679665</v>
      </c>
    </row>
    <row r="92" spans="1:5" ht="12.75">
      <c r="A92" s="29">
        <v>21</v>
      </c>
      <c r="B92" s="40" t="s">
        <v>30</v>
      </c>
      <c r="D92" s="1">
        <f>C65/1000</f>
        <v>43.919216008685964</v>
      </c>
      <c r="E92" s="30">
        <f t="shared" si="2"/>
        <v>0.19978424979718104</v>
      </c>
    </row>
    <row r="93" spans="1:5" ht="12.75">
      <c r="A93" s="29">
        <v>22</v>
      </c>
      <c r="B93" s="40" t="s">
        <v>27</v>
      </c>
      <c r="D93" s="1">
        <f>E65/1000</f>
        <v>39.363117595328184</v>
      </c>
      <c r="E93" s="30">
        <f t="shared" si="2"/>
        <v>0.07532084599253419</v>
      </c>
    </row>
    <row r="98" spans="1:4" ht="12.75">
      <c r="A98" s="29">
        <v>1</v>
      </c>
      <c r="D98" s="1">
        <v>36.60592812091869</v>
      </c>
    </row>
    <row r="99" spans="1:4" ht="12.75">
      <c r="A99" s="29">
        <v>2</v>
      </c>
      <c r="D99" s="1">
        <v>48.976354372472706</v>
      </c>
    </row>
    <row r="100" spans="1:4" ht="12.75">
      <c r="A100" s="29">
        <v>5</v>
      </c>
      <c r="D100" s="1">
        <v>43.827165877288415</v>
      </c>
    </row>
    <row r="101" spans="1:4" ht="12.75">
      <c r="A101" s="36">
        <v>8</v>
      </c>
      <c r="B101" s="37"/>
      <c r="C101" s="37"/>
      <c r="D101" s="7">
        <v>45.71096375009535</v>
      </c>
    </row>
    <row r="102" spans="1:4" ht="12.75">
      <c r="A102" s="29">
        <v>9</v>
      </c>
      <c r="D102" s="1">
        <v>41.21989378617593</v>
      </c>
    </row>
    <row r="103" spans="1:4" ht="12.75">
      <c r="A103" s="29">
        <v>21</v>
      </c>
      <c r="B103" s="40"/>
      <c r="D103" s="1">
        <v>43.919216008685964</v>
      </c>
    </row>
    <row r="104" spans="1:4" ht="12.75">
      <c r="A104" s="29">
        <v>22</v>
      </c>
      <c r="B104" s="40"/>
      <c r="D104" s="1">
        <v>39.363117595328184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</cp:lastModifiedBy>
  <cp:lastPrinted>2003-11-20T19:41:04Z</cp:lastPrinted>
  <dcterms:created xsi:type="dcterms:W3CDTF">2003-11-02T15:17:06Z</dcterms:created>
  <dcterms:modified xsi:type="dcterms:W3CDTF">2003-12-01T09:06:48Z</dcterms:modified>
  <cp:category/>
  <cp:version/>
  <cp:contentType/>
  <cp:contentStatus/>
</cp:coreProperties>
</file>