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8835" activeTab="0"/>
  </bookViews>
  <sheets>
    <sheet name="responsfaktorer" sheetId="1" r:id="rId1"/>
    <sheet name="plot" sheetId="2" r:id="rId2"/>
    <sheet name="mass" sheetId="3" r:id="rId3"/>
  </sheets>
  <definedNames/>
  <calcPr fullCalcOnLoad="1"/>
</workbook>
</file>

<file path=xl/sharedStrings.xml><?xml version="1.0" encoding="utf-8"?>
<sst xmlns="http://schemas.openxmlformats.org/spreadsheetml/2006/main" count="69" uniqueCount="56">
  <si>
    <t>Signaltest</t>
  </si>
  <si>
    <t>a_start</t>
  </si>
  <si>
    <t>a_slutt</t>
  </si>
  <si>
    <t>b_start</t>
  </si>
  <si>
    <t>b_slutt</t>
  </si>
  <si>
    <t>c_start</t>
  </si>
  <si>
    <t>c_slutt</t>
  </si>
  <si>
    <t>d_start</t>
  </si>
  <si>
    <t>d_slutt</t>
  </si>
  <si>
    <t>e_start</t>
  </si>
  <si>
    <t>e_slutt</t>
  </si>
  <si>
    <t>a_area</t>
  </si>
  <si>
    <t>b_area</t>
  </si>
  <si>
    <t>c_area</t>
  </si>
  <si>
    <t>d_area</t>
  </si>
  <si>
    <t>e_area</t>
  </si>
  <si>
    <t>metanol standard</t>
  </si>
  <si>
    <t>Standard</t>
  </si>
  <si>
    <t>methanol standard 1</t>
  </si>
  <si>
    <t>metanol</t>
  </si>
  <si>
    <t>etanol</t>
  </si>
  <si>
    <t>propanol</t>
  </si>
  <si>
    <t>butanol</t>
  </si>
  <si>
    <t>pentanol</t>
  </si>
  <si>
    <t>Rf = m*A(std)/m(std)*A</t>
  </si>
  <si>
    <t>signaltest</t>
  </si>
  <si>
    <t>Rf(met)</t>
  </si>
  <si>
    <t>Rf(et)</t>
  </si>
  <si>
    <t>Rf(prop)</t>
  </si>
  <si>
    <t>Rf(but)</t>
  </si>
  <si>
    <t>godkjent - første og siste peak</t>
  </si>
  <si>
    <t>fra andre "topp"</t>
  </si>
  <si>
    <t>etanol standard 1</t>
  </si>
  <si>
    <t>figur</t>
  </si>
  <si>
    <t>signaltest345.fig</t>
  </si>
  <si>
    <t>signaltest344.fig</t>
  </si>
  <si>
    <t>signaltest348.fig</t>
  </si>
  <si>
    <t>signaltest346.fig</t>
  </si>
  <si>
    <t>signaltest347.fig</t>
  </si>
  <si>
    <t>Etanol standard</t>
  </si>
  <si>
    <t>Metanol standard</t>
  </si>
  <si>
    <t>Average</t>
  </si>
  <si>
    <t>Propanol standard 1</t>
  </si>
  <si>
    <t>Butanol standard 1</t>
  </si>
  <si>
    <t>Propanol standard</t>
  </si>
  <si>
    <t>etanol standard</t>
  </si>
  <si>
    <t>ok!</t>
  </si>
  <si>
    <t>signaltest350.fig</t>
  </si>
  <si>
    <t>signaltest351.fig</t>
  </si>
  <si>
    <t>signaltest352.fig</t>
  </si>
  <si>
    <t>signaltest353.fig</t>
  </si>
  <si>
    <t>Butanol standard</t>
  </si>
  <si>
    <t>signaltest355.fig</t>
  </si>
  <si>
    <t>signaltest356.fig</t>
  </si>
  <si>
    <t>signaltest357.fig</t>
  </si>
  <si>
    <t>signaltest358.fig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</si>
</sst>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0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4</xdr:row>
      <xdr:rowOff>19050</xdr:rowOff>
    </xdr:from>
    <xdr:to>
      <xdr:col>7</xdr:col>
      <xdr:colOff>104775</xdr:colOff>
      <xdr:row>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295775" y="676275"/>
          <a:ext cx="76200" cy="638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9</xdr:row>
      <xdr:rowOff>9525</xdr:rowOff>
    </xdr:from>
    <xdr:to>
      <xdr:col>7</xdr:col>
      <xdr:colOff>95250</xdr:colOff>
      <xdr:row>13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4286250" y="1485900"/>
          <a:ext cx="76200" cy="790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15</xdr:row>
      <xdr:rowOff>19050</xdr:rowOff>
    </xdr:from>
    <xdr:to>
      <xdr:col>7</xdr:col>
      <xdr:colOff>114300</xdr:colOff>
      <xdr:row>18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305300" y="2476500"/>
          <a:ext cx="76200" cy="619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20</xdr:row>
      <xdr:rowOff>19050</xdr:rowOff>
    </xdr:from>
    <xdr:to>
      <xdr:col>7</xdr:col>
      <xdr:colOff>142875</xdr:colOff>
      <xdr:row>24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4276725" y="3295650"/>
          <a:ext cx="133350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24"/>
  <sheetViews>
    <sheetView tabSelected="1" workbookViewId="0" topLeftCell="A1">
      <selection activeCell="O16" sqref="O16"/>
    </sheetView>
  </sheetViews>
  <sheetFormatPr defaultColWidth="9.140625" defaultRowHeight="12.75"/>
  <sheetData>
    <row r="3" ht="12.75">
      <c r="B3" t="s">
        <v>24</v>
      </c>
    </row>
    <row r="4" spans="3:14" ht="13.5" thickBot="1">
      <c r="C4" s="6" t="s">
        <v>25</v>
      </c>
      <c r="D4" s="5" t="s">
        <v>26</v>
      </c>
      <c r="E4" s="5" t="s">
        <v>27</v>
      </c>
      <c r="F4" s="5" t="s">
        <v>28</v>
      </c>
      <c r="G4" s="6" t="s">
        <v>29</v>
      </c>
      <c r="I4" s="7" t="s">
        <v>41</v>
      </c>
      <c r="J4" s="7"/>
      <c r="K4" s="7"/>
      <c r="L4" s="7"/>
      <c r="M4" s="7"/>
      <c r="N4" s="7"/>
    </row>
    <row r="5" spans="3:14" ht="12.75">
      <c r="C5" s="4">
        <v>340</v>
      </c>
      <c r="D5">
        <f>(mass!C$5*plot!$R5)/(mass!$G$5*plot!N5)</f>
        <v>3.291187063183599</v>
      </c>
      <c r="E5">
        <f>(mass!D5*plot!$R5)/(mass!$G$5*plot!O5)</f>
        <v>2.030223003444067</v>
      </c>
      <c r="F5">
        <f>(mass!E5*plot!$R5)/(mass!$G$5*plot!P5)</f>
        <v>1.7370124595096925</v>
      </c>
      <c r="G5" s="4">
        <f>(mass!F5*plot!$R5)/(mass!$G$5*plot!Q5)</f>
        <v>1.326168660739778</v>
      </c>
      <c r="I5" s="7"/>
      <c r="J5" s="7"/>
      <c r="K5" s="7" t="s">
        <v>26</v>
      </c>
      <c r="L5" s="7" t="s">
        <v>27</v>
      </c>
      <c r="M5" s="7" t="s">
        <v>28</v>
      </c>
      <c r="N5" s="7" t="s">
        <v>29</v>
      </c>
    </row>
    <row r="6" spans="3:14" ht="12.75">
      <c r="C6" s="4">
        <v>341</v>
      </c>
      <c r="D6">
        <f>(mass!C$5*plot!$R6)/(mass!$G$5*plot!N6)</f>
        <v>3.167648335651923</v>
      </c>
      <c r="E6">
        <f>(mass!D$5*plot!$R6)/(mass!$G$5*plot!O6)</f>
        <v>2.0944519960445818</v>
      </c>
      <c r="F6">
        <f>(mass!E$5*plot!$R6)/(mass!$G$5*plot!P6)</f>
        <v>1.5845567251166812</v>
      </c>
      <c r="G6" s="4">
        <f>(mass!F$5*plot!$R6)/(mass!$G$5*plot!Q6)</f>
        <v>1.2913645691344362</v>
      </c>
      <c r="I6" s="7" t="s">
        <v>40</v>
      </c>
      <c r="J6" s="7"/>
      <c r="K6" s="7">
        <f>SUM(D5:D8)/4</f>
        <v>3.121493518896824</v>
      </c>
      <c r="L6" s="7">
        <f>SUM(E5:E8)/4</f>
        <v>2.026521631730171</v>
      </c>
      <c r="M6" s="7">
        <f>SUM(F5:F8)/4</f>
        <v>1.6114025959211487</v>
      </c>
      <c r="N6" s="7">
        <f>SUM(G5:G8)/4</f>
        <v>1.2783886494922556</v>
      </c>
    </row>
    <row r="7" spans="3:14" ht="12.75">
      <c r="C7" s="4">
        <v>342</v>
      </c>
      <c r="D7">
        <f>(mass!C$5*plot!$R7)/(mass!$G$5*plot!N7)</f>
        <v>3.039306145898708</v>
      </c>
      <c r="E7">
        <f>(mass!D$5*plot!$R7)/(mass!$G$5*plot!O7)</f>
        <v>1.9811867175475504</v>
      </c>
      <c r="F7">
        <f>(mass!E$5*plot!$R7)/(mass!$G$5*plot!P7)</f>
        <v>1.5710426711825642</v>
      </c>
      <c r="G7" s="4">
        <f>(mass!F$5*plot!$R7)/(mass!$G$5*plot!Q7)</f>
        <v>1.256239656929713</v>
      </c>
      <c r="I7" s="7"/>
      <c r="J7" s="7"/>
      <c r="K7" s="7"/>
      <c r="L7" s="7"/>
      <c r="M7" s="7"/>
      <c r="N7" s="7"/>
    </row>
    <row r="8" spans="3:14" ht="13.5" thickBot="1">
      <c r="C8" s="6">
        <v>343</v>
      </c>
      <c r="D8" s="5">
        <f>(mass!C$5*plot!$R8)/(mass!$G$5*plot!N8)</f>
        <v>2.987832530853065</v>
      </c>
      <c r="E8" s="5">
        <f>(mass!D$5*plot!$R8)/(mass!$G$5*plot!O8)</f>
        <v>2.0002248098844855</v>
      </c>
      <c r="F8" s="5">
        <f>(mass!E$5*plot!$R8)/(mass!$G$5*plot!P8)</f>
        <v>1.5529985278756564</v>
      </c>
      <c r="G8" s="6">
        <f>(mass!F$5*plot!$R8)/(mass!$G$5*plot!Q8)</f>
        <v>1.2397817111650953</v>
      </c>
      <c r="I8" s="7"/>
      <c r="J8" s="7"/>
      <c r="K8" s="7"/>
      <c r="L8" s="7"/>
      <c r="M8" s="7"/>
      <c r="N8" s="7"/>
    </row>
    <row r="9" spans="3:14" ht="12.75">
      <c r="C9" s="4"/>
      <c r="G9" s="4"/>
      <c r="I9" s="7"/>
      <c r="J9" s="7"/>
      <c r="K9" s="7"/>
      <c r="L9" s="7"/>
      <c r="M9" s="7"/>
      <c r="N9" s="7"/>
    </row>
    <row r="10" spans="3:14" ht="12.75">
      <c r="C10" s="4">
        <v>344</v>
      </c>
      <c r="D10">
        <f>(mass!C$6*plot!$R10)/(mass!$G$6*plot!N10)</f>
        <v>2.2368894166068016</v>
      </c>
      <c r="E10">
        <f>(mass!D$6*plot!$R10)/(mass!$G$6*plot!O10)</f>
        <v>2.0692014750194905</v>
      </c>
      <c r="F10">
        <f>(mass!E$6*plot!$R10)/(mass!$G$6*plot!P10)</f>
        <v>1.630012679902616</v>
      </c>
      <c r="G10" s="4">
        <f>(mass!F$6*plot!$R10)/(mass!$G$6*plot!Q10)</f>
        <v>1.2943422016001107</v>
      </c>
      <c r="I10" s="7"/>
      <c r="J10" s="7"/>
      <c r="K10" s="7"/>
      <c r="L10" s="7"/>
      <c r="M10" s="7"/>
      <c r="N10" s="7"/>
    </row>
    <row r="11" spans="3:14" ht="12.75">
      <c r="C11" s="4">
        <v>345</v>
      </c>
      <c r="D11">
        <f>(mass!C$6*plot!$R11)/(mass!$G$6*plot!N11)</f>
        <v>2.532849038096311</v>
      </c>
      <c r="E11">
        <f>(mass!D$6*plot!$R11)/(mass!$G$6*plot!O11)</f>
        <v>2.2228392726575743</v>
      </c>
      <c r="F11">
        <f>(mass!E$6*plot!$R11)/(mass!$G$6*plot!P11)</f>
        <v>1.7805409342740288</v>
      </c>
      <c r="G11" s="4">
        <f>(mass!F$6*plot!$R11)/(mass!$G$6*plot!Q11)</f>
        <v>1.3847434968470467</v>
      </c>
      <c r="I11" s="7"/>
      <c r="J11" s="7"/>
      <c r="K11" s="7"/>
      <c r="L11" s="7"/>
      <c r="M11" s="7"/>
      <c r="N11" s="7"/>
    </row>
    <row r="12" spans="3:14" ht="12.75">
      <c r="C12" s="4">
        <v>346</v>
      </c>
      <c r="D12">
        <f>(mass!C$6*plot!$R12)/(mass!$G$6*plot!N12)</f>
        <v>2.4686712088534217</v>
      </c>
      <c r="E12">
        <f>(mass!D$6*plot!$R12)/(mass!$G$6*plot!O12)</f>
        <v>2.1469001157784393</v>
      </c>
      <c r="F12">
        <f>(mass!E$6*plot!$R12)/(mass!$G$6*plot!P12)</f>
        <v>1.7874007347550225</v>
      </c>
      <c r="G12" s="4">
        <f>(mass!F$6*plot!$R12)/(mass!$G$6*plot!Q12)</f>
        <v>1.3298473806401596</v>
      </c>
      <c r="I12" s="7" t="s">
        <v>39</v>
      </c>
      <c r="J12" s="7"/>
      <c r="K12" s="7">
        <f>SUM(D10:D14)/5</f>
        <v>2.405912589994998</v>
      </c>
      <c r="L12" s="7">
        <f>SUM(E10:E14)/5</f>
        <v>2.11200193892038</v>
      </c>
      <c r="M12" s="7">
        <f>SUM(F10:F14)/5</f>
        <v>1.708500730948884</v>
      </c>
      <c r="N12" s="7">
        <f>SUM(G10:G14)/5</f>
        <v>1.3162260524482856</v>
      </c>
    </row>
    <row r="13" spans="3:14" ht="12.75">
      <c r="C13" s="4">
        <v>347</v>
      </c>
      <c r="D13">
        <f>(mass!C$6*plot!$R13)/(mass!$G$6*plot!N13)</f>
        <v>2.429395066032607</v>
      </c>
      <c r="E13">
        <f>(mass!D$6*plot!$R13)/(mass!$G$6*plot!O13)</f>
        <v>2.12012507897659</v>
      </c>
      <c r="F13">
        <f>(mass!E$6*plot!$R13)/(mass!$G$6*plot!P13)</f>
        <v>1.715330674973111</v>
      </c>
      <c r="G13" s="4">
        <f>(mass!F$6*plot!$R13)/(mass!$G$6*plot!Q13)</f>
        <v>1.3204857871505369</v>
      </c>
      <c r="I13" s="7"/>
      <c r="J13" s="7"/>
      <c r="K13" s="7"/>
      <c r="L13" s="7"/>
      <c r="M13" s="7"/>
      <c r="N13" s="7"/>
    </row>
    <row r="14" spans="3:14" ht="13.5" thickBot="1">
      <c r="C14" s="6">
        <v>348</v>
      </c>
      <c r="D14" s="5">
        <f>(mass!C$6*plot!$R14)/(mass!$G$6*plot!N14)</f>
        <v>2.361758220385848</v>
      </c>
      <c r="E14" s="5">
        <f>(mass!D$6*plot!$R14)/(mass!$G$6*plot!O14)</f>
        <v>2.0009437521698037</v>
      </c>
      <c r="F14" s="5">
        <f>(mass!E$6*plot!$R14)/(mass!$G$6*plot!P14)</f>
        <v>1.629218630839642</v>
      </c>
      <c r="G14" s="6">
        <f>(mass!F$6*plot!$R14)/(mass!$G$6*plot!Q14)</f>
        <v>1.251711396003574</v>
      </c>
      <c r="I14" s="7"/>
      <c r="J14" s="7"/>
      <c r="K14" s="7"/>
      <c r="L14" s="7"/>
      <c r="M14" s="7"/>
      <c r="N14" s="7"/>
    </row>
    <row r="15" spans="3:14" ht="12.75">
      <c r="C15" s="4"/>
      <c r="G15" s="4"/>
      <c r="I15" s="7"/>
      <c r="J15" s="7"/>
      <c r="K15" s="7"/>
      <c r="L15" s="7"/>
      <c r="M15" s="7"/>
      <c r="N15" s="7"/>
    </row>
    <row r="16" spans="3:14" ht="12.75">
      <c r="C16" s="4">
        <v>350</v>
      </c>
      <c r="D16">
        <f>(mass!C$7*plot!$R16)/(mass!$G$7*plot!N16)</f>
        <v>2.9325978465728877</v>
      </c>
      <c r="E16">
        <f>(mass!D$7*plot!$R16)/(mass!$G$7*plot!O16)</f>
        <v>2.144853878625482</v>
      </c>
      <c r="F16">
        <f>(mass!E$7*plot!$R16)/(mass!$G$7*plot!P16)</f>
        <v>1.5873575994608593</v>
      </c>
      <c r="G16" s="4">
        <f>(mass!F$7*plot!$R16)/(mass!$G$7*plot!Q16)</f>
        <v>1.297488591238876</v>
      </c>
      <c r="I16" s="7"/>
      <c r="J16" s="7"/>
      <c r="K16" s="7"/>
      <c r="L16" s="7"/>
      <c r="M16" s="7"/>
      <c r="N16" s="7"/>
    </row>
    <row r="17" spans="3:14" ht="12.75">
      <c r="C17" s="4">
        <v>351</v>
      </c>
      <c r="D17">
        <f>(mass!C$7*plot!$R17)/(mass!$G$7*plot!N17)</f>
        <v>3.2073884833623554</v>
      </c>
      <c r="E17">
        <f>(mass!D$7*plot!$R17)/(mass!$G$7*plot!O17)</f>
        <v>2.8214313073523045</v>
      </c>
      <c r="F17">
        <f>(mass!E$7*plot!$R17)/(mass!$G$7*plot!P17)</f>
        <v>1.6372266377213713</v>
      </c>
      <c r="G17" s="4">
        <f>(mass!F$7*plot!$R17)/(mass!$G$7*plot!Q17)</f>
        <v>1.3554401844898507</v>
      </c>
      <c r="I17" s="7" t="s">
        <v>44</v>
      </c>
      <c r="J17" s="7"/>
      <c r="K17" s="7">
        <f>SUM(D16:D19)/4</f>
        <v>3.4029769365065743</v>
      </c>
      <c r="L17" s="7">
        <f>SUM(E16:E19)/4</f>
        <v>2.3618170032213754</v>
      </c>
      <c r="M17" s="7">
        <f>SUM(F16:F19)/4</f>
        <v>1.6153244379097047</v>
      </c>
      <c r="N17" s="7">
        <f>SUM(G16:G19)/4</f>
        <v>1.322448886008343</v>
      </c>
    </row>
    <row r="18" spans="3:14" ht="12.75">
      <c r="C18" s="4">
        <v>352</v>
      </c>
      <c r="D18">
        <f>(mass!C$7*plot!$R18)/(mass!$G$7*plot!N18)</f>
        <v>3.645066528841184</v>
      </c>
      <c r="E18">
        <f>(mass!D$7*plot!$R18)/(mass!$G$7*plot!O18)</f>
        <v>2.2218128703957296</v>
      </c>
      <c r="F18">
        <f>(mass!E$7*plot!$R18)/(mass!$G$7*plot!P18)</f>
        <v>1.5719291972490737</v>
      </c>
      <c r="G18" s="4">
        <f>(mass!F$7*plot!$R18)/(mass!$G$7*plot!Q18)</f>
        <v>1.2987415928003854</v>
      </c>
      <c r="I18" s="7"/>
      <c r="J18" s="7"/>
      <c r="K18" s="7"/>
      <c r="L18" s="7"/>
      <c r="M18" s="7"/>
      <c r="N18" s="7"/>
    </row>
    <row r="19" spans="3:14" ht="13.5" thickBot="1">
      <c r="C19" s="6">
        <v>353</v>
      </c>
      <c r="D19" s="5">
        <f>(mass!C$7*plot!$R19)/(mass!$G$7*plot!N19)</f>
        <v>3.82685488724987</v>
      </c>
      <c r="E19" s="5">
        <f>(mass!D$7*plot!$R19)/(mass!$G$7*plot!O19)</f>
        <v>2.2591699565119843</v>
      </c>
      <c r="F19" s="5">
        <f>(mass!E$7*plot!$R19)/(mass!$G$7*plot!P19)</f>
        <v>1.6647843172075143</v>
      </c>
      <c r="G19" s="6">
        <f>(mass!F$7*plot!$R19)/(mass!$G$7*plot!Q19)</f>
        <v>1.3381251755042598</v>
      </c>
      <c r="I19" s="7"/>
      <c r="J19" s="7"/>
      <c r="K19" s="7"/>
      <c r="L19" s="7"/>
      <c r="M19" s="7"/>
      <c r="N19" s="7"/>
    </row>
    <row r="20" spans="3:14" ht="12.75">
      <c r="C20" s="4"/>
      <c r="G20" s="4"/>
      <c r="I20" s="7"/>
      <c r="J20" s="7"/>
      <c r="K20" s="7"/>
      <c r="L20" s="7"/>
      <c r="M20" s="7"/>
      <c r="N20" s="7"/>
    </row>
    <row r="21" spans="3:14" ht="12.75">
      <c r="C21" s="4">
        <v>355</v>
      </c>
      <c r="D21">
        <f>(mass!C$8*plot!$R21)/(mass!$G$8*plot!N21)</f>
        <v>3.277401630822233</v>
      </c>
      <c r="E21">
        <f>(mass!D$8*plot!$R21)/(mass!$G$8*plot!O21)</f>
        <v>1.9485401177257649</v>
      </c>
      <c r="F21">
        <f>(mass!E$8*plot!$R21)/(mass!$G$8*plot!P21)</f>
        <v>1.6235964056028096</v>
      </c>
      <c r="G21" s="4">
        <f>(mass!F$8*plot!$R21)/(mass!$G$8*plot!Q21)</f>
        <v>1.28381756182284</v>
      </c>
      <c r="I21" s="7"/>
      <c r="J21" s="7"/>
      <c r="K21" s="7"/>
      <c r="L21" s="7"/>
      <c r="M21" s="7"/>
      <c r="N21" s="7"/>
    </row>
    <row r="22" spans="3:14" ht="12.75">
      <c r="C22" s="4">
        <v>356</v>
      </c>
      <c r="D22">
        <f>(mass!C$8*plot!$R22)/(mass!$G$8*plot!N22)</f>
        <v>3.9006406437777135</v>
      </c>
      <c r="E22">
        <f>(mass!D$8*plot!$R22)/(mass!$G$8*plot!O22)</f>
        <v>2.490848409083948</v>
      </c>
      <c r="F22">
        <f>(mass!E$8*plot!$R22)/(mass!$G$8*plot!P22)</f>
        <v>1.9710747080862083</v>
      </c>
      <c r="G22" s="4">
        <f>(mass!F$8*plot!$R22)/(mass!$G$8*plot!Q22)</f>
        <v>1.5671204250294972</v>
      </c>
      <c r="I22" s="7" t="s">
        <v>51</v>
      </c>
      <c r="J22" s="7"/>
      <c r="K22" s="7">
        <f>SUM(D21:D24)/4</f>
        <v>4.150430367738284</v>
      </c>
      <c r="L22" s="7">
        <f>SUM(E21:E24)/4</f>
        <v>2.4131932686168507</v>
      </c>
      <c r="M22" s="7">
        <f>SUM(F21:F24)/4</f>
        <v>1.9007722217895142</v>
      </c>
      <c r="N22" s="7">
        <f>SUM(G21:G24)/4</f>
        <v>1.5009428835322005</v>
      </c>
    </row>
    <row r="23" spans="3:14" ht="12.75">
      <c r="C23" s="4">
        <v>357</v>
      </c>
      <c r="D23">
        <f>(mass!C$8*plot!$R23)/(mass!$G$8*plot!N23)</f>
        <v>4.66374343531588</v>
      </c>
      <c r="E23">
        <f>(mass!D$8*plot!$R23)/(mass!$G$8*plot!O23)</f>
        <v>2.5863134086173845</v>
      </c>
      <c r="F23">
        <f>(mass!E$8*plot!$R23)/(mass!$G$8*plot!P23)</f>
        <v>2.014961064869772</v>
      </c>
      <c r="G23" s="4">
        <f>(mass!F$8*plot!$R23)/(mass!$G$8*plot!Q23)</f>
        <v>1.5914378473329394</v>
      </c>
      <c r="I23" s="7"/>
      <c r="J23" s="7"/>
      <c r="K23" s="7"/>
      <c r="L23" s="7"/>
      <c r="M23" s="7"/>
      <c r="N23" s="7"/>
    </row>
    <row r="24" spans="3:14" ht="13.5" thickBot="1">
      <c r="C24" s="6">
        <v>358</v>
      </c>
      <c r="D24" s="5">
        <f>(mass!C$8*plot!$R24)/(mass!$G$8*plot!N24)</f>
        <v>4.759935761037314</v>
      </c>
      <c r="E24" s="5">
        <f>(mass!D$8*plot!$R24)/(mass!$G$8*plot!O24)</f>
        <v>2.6270711390403054</v>
      </c>
      <c r="F24" s="5">
        <f>(mass!E$8*plot!$R24)/(mass!$G$8*plot!P24)</f>
        <v>1.9934567085992667</v>
      </c>
      <c r="G24" s="6">
        <f>(mass!F$8*plot!$R24)/(mass!$G$8*plot!Q24)</f>
        <v>1.561395699943526</v>
      </c>
      <c r="I24" s="7"/>
      <c r="J24" s="7"/>
      <c r="K24" s="7"/>
      <c r="L24" s="7"/>
      <c r="M24" s="7"/>
      <c r="N24" s="7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35"/>
  <sheetViews>
    <sheetView workbookViewId="0" topLeftCell="A3">
      <pane ySplit="555" topLeftCell="BM1" activePane="bottomLeft" state="split"/>
      <selection pane="topLeft" activeCell="S20" sqref="S20"/>
      <selection pane="bottomLeft" activeCell="D29" sqref="D29"/>
    </sheetView>
  </sheetViews>
  <sheetFormatPr defaultColWidth="9.140625" defaultRowHeight="12.75"/>
  <cols>
    <col min="15" max="15" width="12.57421875" style="0" bestFit="1" customWidth="1"/>
  </cols>
  <sheetData>
    <row r="3" spans="2:19" ht="12.75">
      <c r="B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6</v>
      </c>
      <c r="J3" t="s">
        <v>7</v>
      </c>
      <c r="K3" t="s">
        <v>8</v>
      </c>
      <c r="L3" t="s">
        <v>9</v>
      </c>
      <c r="M3" t="s">
        <v>10</v>
      </c>
      <c r="N3" t="s">
        <v>11</v>
      </c>
      <c r="O3" t="s">
        <v>12</v>
      </c>
      <c r="P3" t="s">
        <v>13</v>
      </c>
      <c r="Q3" t="s">
        <v>14</v>
      </c>
      <c r="R3" t="s">
        <v>15</v>
      </c>
      <c r="S3" t="s">
        <v>33</v>
      </c>
    </row>
    <row r="5" spans="1:18" ht="12.75">
      <c r="A5" t="s">
        <v>16</v>
      </c>
      <c r="B5" s="1">
        <v>340</v>
      </c>
      <c r="C5" s="1"/>
      <c r="D5" s="1">
        <v>2400</v>
      </c>
      <c r="E5" s="1">
        <v>2955</v>
      </c>
      <c r="F5" s="1">
        <v>2974</v>
      </c>
      <c r="G5" s="1">
        <v>3285</v>
      </c>
      <c r="H5" s="1">
        <v>5885</v>
      </c>
      <c r="I5" s="1">
        <v>6320</v>
      </c>
      <c r="J5" s="1">
        <v>9730</v>
      </c>
      <c r="K5" s="1">
        <v>10055</v>
      </c>
      <c r="L5" s="1">
        <v>12130</v>
      </c>
      <c r="M5" s="1">
        <v>12375</v>
      </c>
      <c r="N5" s="3">
        <v>67.5806</v>
      </c>
      <c r="O5" s="3">
        <v>8.8533</v>
      </c>
      <c r="P5" s="3">
        <v>10.3938</v>
      </c>
      <c r="Q5" s="3">
        <v>13.7861</v>
      </c>
      <c r="R5" s="3">
        <v>8.9928</v>
      </c>
    </row>
    <row r="6" spans="2:18" ht="12.75">
      <c r="B6" s="1">
        <v>341</v>
      </c>
      <c r="C6" s="1"/>
      <c r="D6" s="1">
        <v>2424</v>
      </c>
      <c r="E6" s="1">
        <v>2912</v>
      </c>
      <c r="F6" s="1">
        <v>3036</v>
      </c>
      <c r="G6" s="1">
        <v>3308</v>
      </c>
      <c r="H6" s="1">
        <v>5908</v>
      </c>
      <c r="I6" s="1">
        <v>6382</v>
      </c>
      <c r="J6" s="1">
        <v>9760</v>
      </c>
      <c r="K6" s="1">
        <v>10076</v>
      </c>
      <c r="L6" s="1">
        <v>12125</v>
      </c>
      <c r="M6" s="1">
        <v>12400</v>
      </c>
      <c r="N6" s="3">
        <v>66.1506</v>
      </c>
      <c r="O6" s="3">
        <v>8.0849</v>
      </c>
      <c r="P6" s="3">
        <v>10.7341</v>
      </c>
      <c r="Q6" s="3">
        <v>13.3379</v>
      </c>
      <c r="R6" s="3">
        <v>8.4721</v>
      </c>
    </row>
    <row r="7" spans="2:18" ht="12.75">
      <c r="B7" s="1">
        <v>342</v>
      </c>
      <c r="C7" s="1"/>
      <c r="D7" s="1">
        <v>2343</v>
      </c>
      <c r="E7" s="1">
        <v>2779</v>
      </c>
      <c r="F7" s="1">
        <v>2944</v>
      </c>
      <c r="G7" s="1">
        <v>3204</v>
      </c>
      <c r="H7" s="1">
        <v>5815</v>
      </c>
      <c r="I7" s="1">
        <v>6225</v>
      </c>
      <c r="J7" s="1">
        <v>9670</v>
      </c>
      <c r="K7" s="1">
        <v>9970</v>
      </c>
      <c r="L7" s="1">
        <v>12090</v>
      </c>
      <c r="M7" s="1">
        <v>12300</v>
      </c>
      <c r="N7" s="3">
        <v>64.1492</v>
      </c>
      <c r="O7" s="3">
        <v>7.9527</v>
      </c>
      <c r="P7" s="3">
        <v>10.0735</v>
      </c>
      <c r="Q7" s="3">
        <v>12.7573</v>
      </c>
      <c r="R7" s="3">
        <v>7.8829</v>
      </c>
    </row>
    <row r="8" spans="2:18" ht="12.75">
      <c r="B8" s="1">
        <v>343</v>
      </c>
      <c r="C8" s="1"/>
      <c r="D8" s="1">
        <v>2444</v>
      </c>
      <c r="E8" s="1">
        <v>2882</v>
      </c>
      <c r="F8" s="1">
        <v>3050</v>
      </c>
      <c r="G8" s="1">
        <v>3302</v>
      </c>
      <c r="H8" s="1">
        <v>5915</v>
      </c>
      <c r="I8" s="1">
        <v>6313</v>
      </c>
      <c r="J8" s="1">
        <v>9780</v>
      </c>
      <c r="K8" s="1">
        <v>10079</v>
      </c>
      <c r="L8" s="1">
        <v>12189</v>
      </c>
      <c r="M8" s="1">
        <v>12412</v>
      </c>
      <c r="N8" s="3">
        <v>66.4323</v>
      </c>
      <c r="O8" s="3">
        <v>8.0192</v>
      </c>
      <c r="P8" s="3">
        <v>10.3745</v>
      </c>
      <c r="Q8" s="3">
        <v>13.16</v>
      </c>
      <c r="R8" s="3">
        <v>8.0252</v>
      </c>
    </row>
    <row r="9" spans="2:18" ht="12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3"/>
      <c r="O9" s="3"/>
      <c r="P9" s="3"/>
      <c r="Q9" s="3"/>
      <c r="R9" s="3"/>
    </row>
    <row r="10" spans="1:19" ht="12.75">
      <c r="A10" t="s">
        <v>45</v>
      </c>
      <c r="B10" s="1">
        <v>344</v>
      </c>
      <c r="C10" s="1"/>
      <c r="D10" s="1">
        <v>2443</v>
      </c>
      <c r="E10" s="1">
        <v>2747</v>
      </c>
      <c r="F10" s="1">
        <v>2983</v>
      </c>
      <c r="G10" s="1">
        <v>3468</v>
      </c>
      <c r="H10" s="1">
        <v>5894</v>
      </c>
      <c r="I10" s="1">
        <v>6298</v>
      </c>
      <c r="J10" s="1">
        <v>9773</v>
      </c>
      <c r="K10" s="1">
        <v>10061</v>
      </c>
      <c r="L10" s="1">
        <v>12115</v>
      </c>
      <c r="M10" s="1">
        <v>12372</v>
      </c>
      <c r="N10" s="3">
        <v>6.448</v>
      </c>
      <c r="O10" s="3">
        <v>88.0901</v>
      </c>
      <c r="P10" s="3">
        <v>9.0595</v>
      </c>
      <c r="Q10" s="3">
        <v>11.6314</v>
      </c>
      <c r="R10" s="3">
        <v>7.3464</v>
      </c>
      <c r="S10" t="s">
        <v>35</v>
      </c>
    </row>
    <row r="11" spans="2:19" ht="12.75">
      <c r="B11" s="1">
        <v>345</v>
      </c>
      <c r="C11" s="1"/>
      <c r="D11" s="1">
        <v>2414</v>
      </c>
      <c r="E11" s="1">
        <v>2695</v>
      </c>
      <c r="F11" s="1">
        <v>2954</v>
      </c>
      <c r="G11" s="1">
        <v>3465</v>
      </c>
      <c r="H11" s="1">
        <v>5877</v>
      </c>
      <c r="I11" s="1">
        <v>6320</v>
      </c>
      <c r="J11" s="1">
        <v>9727</v>
      </c>
      <c r="K11" s="1">
        <v>10023</v>
      </c>
      <c r="L11" s="1">
        <v>12095</v>
      </c>
      <c r="M11" s="1">
        <v>12364</v>
      </c>
      <c r="N11" s="3">
        <v>5.9747</v>
      </c>
      <c r="O11" s="3">
        <v>86.0355</v>
      </c>
      <c r="P11" s="3">
        <v>8.7016</v>
      </c>
      <c r="Q11" s="3">
        <v>11.4069</v>
      </c>
      <c r="R11" s="3">
        <v>7.7078</v>
      </c>
      <c r="S11" t="s">
        <v>34</v>
      </c>
    </row>
    <row r="12" spans="2:19" ht="12.75">
      <c r="B12" s="1">
        <v>346</v>
      </c>
      <c r="C12" s="1"/>
      <c r="D12" s="1">
        <v>2408</v>
      </c>
      <c r="E12" s="1">
        <v>2640</v>
      </c>
      <c r="F12" s="1">
        <v>2950</v>
      </c>
      <c r="G12" s="1">
        <v>3408</v>
      </c>
      <c r="H12" s="1">
        <v>5872</v>
      </c>
      <c r="I12" s="1">
        <v>6243</v>
      </c>
      <c r="J12" s="1">
        <v>9706</v>
      </c>
      <c r="K12" s="1">
        <v>10001</v>
      </c>
      <c r="L12" s="1">
        <v>12082</v>
      </c>
      <c r="M12" s="1">
        <v>12343</v>
      </c>
      <c r="N12" s="3">
        <v>5.6398</v>
      </c>
      <c r="O12" s="3">
        <v>81.955</v>
      </c>
      <c r="P12" s="3">
        <v>7.975</v>
      </c>
      <c r="Q12" s="3">
        <v>10.9279</v>
      </c>
      <c r="R12" s="3">
        <v>7.0914</v>
      </c>
      <c r="S12" t="s">
        <v>37</v>
      </c>
    </row>
    <row r="13" spans="2:19" ht="12.75">
      <c r="B13" s="1">
        <v>347</v>
      </c>
      <c r="C13" s="1" t="s">
        <v>30</v>
      </c>
      <c r="D13" s="1">
        <v>2452</v>
      </c>
      <c r="E13" s="1">
        <v>2663</v>
      </c>
      <c r="F13" s="1">
        <v>2990</v>
      </c>
      <c r="G13" s="1">
        <v>3427</v>
      </c>
      <c r="H13" s="1">
        <v>5911</v>
      </c>
      <c r="I13" s="1">
        <v>6266</v>
      </c>
      <c r="J13" s="1">
        <v>9757</v>
      </c>
      <c r="K13" s="1">
        <v>10042</v>
      </c>
      <c r="L13" s="1">
        <v>12137</v>
      </c>
      <c r="M13" s="1">
        <v>12391</v>
      </c>
      <c r="N13" s="3">
        <v>5.8341</v>
      </c>
      <c r="O13" s="3">
        <v>84.4833</v>
      </c>
      <c r="P13" s="3">
        <v>8.4596</v>
      </c>
      <c r="Q13" s="3">
        <v>11.2034</v>
      </c>
      <c r="R13" s="3">
        <v>7.219</v>
      </c>
      <c r="S13" t="s">
        <v>38</v>
      </c>
    </row>
    <row r="14" spans="2:19" ht="12.75">
      <c r="B14" s="1">
        <v>348</v>
      </c>
      <c r="C14" s="1" t="s">
        <v>31</v>
      </c>
      <c r="D14" s="1">
        <v>2507</v>
      </c>
      <c r="E14" s="1">
        <v>2708</v>
      </c>
      <c r="F14" s="1">
        <v>3033</v>
      </c>
      <c r="G14" s="1">
        <v>3538</v>
      </c>
      <c r="H14" s="1">
        <v>5961</v>
      </c>
      <c r="I14" s="1">
        <v>6316</v>
      </c>
      <c r="J14" s="1">
        <v>9787</v>
      </c>
      <c r="K14" s="1">
        <v>10085</v>
      </c>
      <c r="L14" s="1">
        <v>12147</v>
      </c>
      <c r="M14" s="1">
        <v>12387</v>
      </c>
      <c r="N14" s="3">
        <v>5.5694</v>
      </c>
      <c r="O14" s="3">
        <v>83.0748</v>
      </c>
      <c r="P14" s="3">
        <v>8.2659</v>
      </c>
      <c r="Q14" s="3">
        <v>10.9686</v>
      </c>
      <c r="R14" s="3">
        <v>6.6996</v>
      </c>
      <c r="S14" t="s">
        <v>36</v>
      </c>
    </row>
    <row r="15" spans="2:18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"/>
      <c r="O15" s="3"/>
      <c r="P15" s="3"/>
      <c r="Q15" s="3"/>
      <c r="R15" s="3"/>
    </row>
    <row r="16" spans="1:19" ht="12.75">
      <c r="A16" t="s">
        <v>44</v>
      </c>
      <c r="B16" s="1">
        <v>350</v>
      </c>
      <c r="C16" s="1" t="s">
        <v>46</v>
      </c>
      <c r="D16" s="1">
        <v>3401</v>
      </c>
      <c r="E16" s="1">
        <v>3773</v>
      </c>
      <c r="F16" s="1">
        <v>4166</v>
      </c>
      <c r="G16" s="1">
        <v>4564</v>
      </c>
      <c r="H16" s="1">
        <v>7883</v>
      </c>
      <c r="I16" s="1">
        <v>9020</v>
      </c>
      <c r="J16" s="1">
        <v>13150</v>
      </c>
      <c r="K16" s="1">
        <v>13565</v>
      </c>
      <c r="L16" s="1">
        <v>16317</v>
      </c>
      <c r="M16" s="1">
        <v>16678</v>
      </c>
      <c r="N16" s="3">
        <v>7.3685</v>
      </c>
      <c r="O16" s="3">
        <v>10.3235</v>
      </c>
      <c r="P16" s="3">
        <v>176.0326</v>
      </c>
      <c r="Q16" s="3">
        <v>17.3253</v>
      </c>
      <c r="R16" s="3">
        <v>11.4152</v>
      </c>
      <c r="S16" t="s">
        <v>47</v>
      </c>
    </row>
    <row r="17" spans="2:19" ht="12.75">
      <c r="B17" s="1">
        <v>351</v>
      </c>
      <c r="C17" s="1" t="s">
        <v>46</v>
      </c>
      <c r="D17" s="1">
        <v>2601</v>
      </c>
      <c r="E17" s="1">
        <v>2910</v>
      </c>
      <c r="F17" s="1">
        <v>3369</v>
      </c>
      <c r="G17" s="1">
        <v>3622</v>
      </c>
      <c r="H17" s="1">
        <v>6838</v>
      </c>
      <c r="I17" s="1">
        <v>7887</v>
      </c>
      <c r="J17" s="1">
        <v>12072</v>
      </c>
      <c r="K17" s="1">
        <v>12461</v>
      </c>
      <c r="L17" s="1">
        <v>15227</v>
      </c>
      <c r="M17" s="1">
        <v>15627</v>
      </c>
      <c r="N17" s="3">
        <v>6.7486</v>
      </c>
      <c r="O17" s="3">
        <v>7.8612</v>
      </c>
      <c r="P17" s="3">
        <v>170.9593</v>
      </c>
      <c r="Q17" s="3">
        <v>16.6126</v>
      </c>
      <c r="R17" s="3">
        <v>11.4345</v>
      </c>
      <c r="S17" t="s">
        <v>48</v>
      </c>
    </row>
    <row r="18" spans="2:19" ht="12.75">
      <c r="B18" s="1">
        <v>352</v>
      </c>
      <c r="C18" s="1" t="s">
        <v>46</v>
      </c>
      <c r="D18" s="1">
        <v>3344</v>
      </c>
      <c r="E18" s="1">
        <v>3594</v>
      </c>
      <c r="F18" s="1">
        <v>4120</v>
      </c>
      <c r="G18" s="1">
        <v>4447</v>
      </c>
      <c r="H18" s="1">
        <v>7870</v>
      </c>
      <c r="I18" s="1">
        <v>8898</v>
      </c>
      <c r="J18" s="1">
        <v>13184</v>
      </c>
      <c r="K18" s="1">
        <v>13574</v>
      </c>
      <c r="L18" s="1">
        <v>16369</v>
      </c>
      <c r="M18" s="1">
        <v>16727</v>
      </c>
      <c r="N18" s="3">
        <v>5.833</v>
      </c>
      <c r="O18" s="3">
        <v>9.8058</v>
      </c>
      <c r="P18" s="3">
        <v>174.9044</v>
      </c>
      <c r="Q18" s="3">
        <v>17.0305</v>
      </c>
      <c r="R18" s="3">
        <v>11.2318</v>
      </c>
      <c r="S18" t="s">
        <v>49</v>
      </c>
    </row>
    <row r="19" spans="2:19" ht="12.75">
      <c r="B19" s="1">
        <v>353</v>
      </c>
      <c r="C19" s="1" t="s">
        <v>46</v>
      </c>
      <c r="D19" s="1">
        <v>3266</v>
      </c>
      <c r="E19" s="1">
        <v>3503</v>
      </c>
      <c r="F19" s="1">
        <v>4046</v>
      </c>
      <c r="G19" s="1">
        <v>4365</v>
      </c>
      <c r="H19" s="1">
        <v>7776</v>
      </c>
      <c r="I19" s="1">
        <v>8748</v>
      </c>
      <c r="J19" s="1">
        <v>13120</v>
      </c>
      <c r="K19" s="1">
        <v>13510</v>
      </c>
      <c r="L19" s="1">
        <v>16304</v>
      </c>
      <c r="M19" s="1">
        <v>16667</v>
      </c>
      <c r="N19" s="3">
        <v>5.3441</v>
      </c>
      <c r="O19" s="3">
        <v>9.276</v>
      </c>
      <c r="P19" s="3">
        <v>158.8528</v>
      </c>
      <c r="Q19" s="3">
        <v>15.8991</v>
      </c>
      <c r="R19" s="3">
        <v>10.8036</v>
      </c>
      <c r="S19" t="s">
        <v>50</v>
      </c>
    </row>
    <row r="20" spans="2:18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"/>
      <c r="O20" s="3"/>
      <c r="P20" s="3"/>
      <c r="Q20" s="3"/>
      <c r="R20" s="3"/>
    </row>
    <row r="21" spans="1:19" ht="12.75">
      <c r="A21" t="s">
        <v>51</v>
      </c>
      <c r="B21" s="1">
        <v>355</v>
      </c>
      <c r="C21" s="1" t="s">
        <v>46</v>
      </c>
      <c r="D21" s="1">
        <v>2892</v>
      </c>
      <c r="E21" s="1">
        <v>3103</v>
      </c>
      <c r="F21" s="1">
        <v>3630</v>
      </c>
      <c r="G21" s="1">
        <v>3912</v>
      </c>
      <c r="H21" s="1">
        <v>7338</v>
      </c>
      <c r="I21" s="1">
        <v>7763</v>
      </c>
      <c r="J21" s="1">
        <v>12172</v>
      </c>
      <c r="K21" s="1">
        <v>12625</v>
      </c>
      <c r="L21" s="1">
        <v>15461</v>
      </c>
      <c r="M21" s="1">
        <v>15747</v>
      </c>
      <c r="N21" s="3">
        <v>3.337</v>
      </c>
      <c r="O21" s="3">
        <v>5.6995</v>
      </c>
      <c r="P21" s="3">
        <v>6.8879</v>
      </c>
      <c r="Q21" s="3">
        <v>109.8623</v>
      </c>
      <c r="R21" s="3">
        <v>5.7606</v>
      </c>
      <c r="S21" t="s">
        <v>52</v>
      </c>
    </row>
    <row r="22" spans="2:19" ht="12.75">
      <c r="B22" s="1">
        <v>356</v>
      </c>
      <c r="C22" s="1" t="s">
        <v>46</v>
      </c>
      <c r="D22" s="1">
        <v>3185</v>
      </c>
      <c r="E22" s="1">
        <v>3385</v>
      </c>
      <c r="F22" s="1">
        <v>3955</v>
      </c>
      <c r="G22" s="1">
        <v>4233</v>
      </c>
      <c r="H22" s="1">
        <v>7819</v>
      </c>
      <c r="I22" s="1">
        <v>8274</v>
      </c>
      <c r="J22" s="1">
        <v>12887</v>
      </c>
      <c r="K22" s="1">
        <v>13352</v>
      </c>
      <c r="L22" s="1">
        <v>16270</v>
      </c>
      <c r="M22" s="1">
        <v>16606</v>
      </c>
      <c r="N22" s="3">
        <v>3.3984</v>
      </c>
      <c r="O22" s="3">
        <v>5.4041</v>
      </c>
      <c r="P22" s="3">
        <v>6.8768</v>
      </c>
      <c r="Q22" s="3">
        <v>109.0873</v>
      </c>
      <c r="R22" s="3">
        <v>6.9822</v>
      </c>
      <c r="S22" t="s">
        <v>53</v>
      </c>
    </row>
    <row r="23" spans="2:19" ht="12.75">
      <c r="B23" s="1">
        <v>357</v>
      </c>
      <c r="C23" s="1" t="s">
        <v>46</v>
      </c>
      <c r="D23" s="1">
        <v>3318</v>
      </c>
      <c r="E23" s="1">
        <v>3482</v>
      </c>
      <c r="F23" s="1">
        <v>4089</v>
      </c>
      <c r="G23" s="1">
        <v>4353</v>
      </c>
      <c r="H23" s="1">
        <v>7980</v>
      </c>
      <c r="I23" s="1">
        <v>8391</v>
      </c>
      <c r="J23" s="1">
        <v>12830</v>
      </c>
      <c r="K23" s="1">
        <v>13290</v>
      </c>
      <c r="L23" s="1">
        <v>16205</v>
      </c>
      <c r="M23" s="1">
        <v>16535</v>
      </c>
      <c r="N23" s="3">
        <v>2.5229</v>
      </c>
      <c r="O23" s="3">
        <v>4.6197</v>
      </c>
      <c r="P23" s="3">
        <v>5.971</v>
      </c>
      <c r="Q23" s="3">
        <v>95.3479</v>
      </c>
      <c r="R23" s="3">
        <v>6.1975</v>
      </c>
      <c r="S23" t="s">
        <v>54</v>
      </c>
    </row>
    <row r="24" spans="2:19" ht="12.75">
      <c r="B24" s="1">
        <v>358</v>
      </c>
      <c r="C24" s="1" t="s">
        <v>46</v>
      </c>
      <c r="D24" s="1">
        <v>3357</v>
      </c>
      <c r="E24" s="1">
        <v>3522</v>
      </c>
      <c r="F24" s="1">
        <v>4138</v>
      </c>
      <c r="G24" s="1">
        <v>4396</v>
      </c>
      <c r="H24" s="1">
        <v>8012</v>
      </c>
      <c r="I24" s="1">
        <v>8429</v>
      </c>
      <c r="J24" s="1">
        <v>12892</v>
      </c>
      <c r="K24" s="1">
        <v>13358</v>
      </c>
      <c r="L24" s="1">
        <v>16260</v>
      </c>
      <c r="M24" s="1">
        <v>16574</v>
      </c>
      <c r="N24" s="3">
        <v>2.5331</v>
      </c>
      <c r="O24" s="3">
        <v>4.6606</v>
      </c>
      <c r="P24" s="3">
        <v>6.1848</v>
      </c>
      <c r="Q24" s="3">
        <v>99.5879</v>
      </c>
      <c r="R24" s="3">
        <v>6.3509</v>
      </c>
      <c r="S24" t="s">
        <v>55</v>
      </c>
    </row>
    <row r="25" spans="2:18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"/>
      <c r="O25" s="3"/>
      <c r="P25" s="3"/>
      <c r="Q25" s="3"/>
      <c r="R25" s="3"/>
    </row>
    <row r="26" spans="2:18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"/>
      <c r="O26" s="3"/>
      <c r="P26" s="3"/>
      <c r="Q26" s="3"/>
      <c r="R26" s="3"/>
    </row>
    <row r="27" spans="2:18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"/>
      <c r="O27" s="3"/>
      <c r="P27" s="3"/>
      <c r="Q27" s="3"/>
      <c r="R27" s="3"/>
    </row>
    <row r="28" spans="2:18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"/>
      <c r="O28" s="3"/>
      <c r="P28" s="3"/>
      <c r="Q28" s="3"/>
      <c r="R28" s="3"/>
    </row>
    <row r="29" spans="2:18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"/>
      <c r="O29" s="3"/>
      <c r="P29" s="3"/>
      <c r="Q29" s="3"/>
      <c r="R29" s="3"/>
    </row>
    <row r="30" spans="2:18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"/>
      <c r="O30" s="3"/>
      <c r="P30" s="3"/>
      <c r="Q30" s="3"/>
      <c r="R30" s="3"/>
    </row>
    <row r="31" spans="2:18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"/>
      <c r="O31" s="3"/>
      <c r="P31" s="3"/>
      <c r="Q31" s="3"/>
      <c r="R31" s="3"/>
    </row>
    <row r="32" spans="2:18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"/>
      <c r="O32" s="3"/>
      <c r="P32" s="3"/>
      <c r="Q32" s="3"/>
      <c r="R32" s="3"/>
    </row>
    <row r="33" spans="2:18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2"/>
      <c r="O33" s="2"/>
      <c r="P33" s="2"/>
      <c r="Q33" s="2"/>
      <c r="R33" s="2"/>
    </row>
    <row r="34" spans="14:18" ht="12.75">
      <c r="N34" s="2"/>
      <c r="O34" s="2"/>
      <c r="P34" s="2"/>
      <c r="Q34" s="2"/>
      <c r="R34" s="2"/>
    </row>
    <row r="35" spans="14:18" ht="12.75">
      <c r="N35" s="2"/>
      <c r="O35" s="2"/>
      <c r="P35" s="2"/>
      <c r="Q35" s="2"/>
      <c r="R35" s="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8"/>
  <sheetViews>
    <sheetView workbookViewId="0" topLeftCell="A1">
      <selection activeCell="G5" sqref="G5"/>
    </sheetView>
  </sheetViews>
  <sheetFormatPr defaultColWidth="9.140625" defaultRowHeight="12.75"/>
  <sheetData>
    <row r="3" ht="12.75">
      <c r="B3" t="s">
        <v>17</v>
      </c>
    </row>
    <row r="4" spans="3:7" ht="12.75">
      <c r="C4" t="s">
        <v>19</v>
      </c>
      <c r="D4" t="s">
        <v>20</v>
      </c>
      <c r="E4" t="s">
        <v>21</v>
      </c>
      <c r="F4" t="s">
        <v>22</v>
      </c>
      <c r="G4" t="s">
        <v>23</v>
      </c>
    </row>
    <row r="5" spans="2:7" ht="12.75">
      <c r="B5" t="s">
        <v>18</v>
      </c>
      <c r="C5">
        <v>19.465</v>
      </c>
      <c r="D5">
        <v>1.573</v>
      </c>
      <c r="E5">
        <v>1.58</v>
      </c>
      <c r="F5">
        <v>1.6</v>
      </c>
      <c r="G5">
        <v>0.787</v>
      </c>
    </row>
    <row r="6" spans="2:7" ht="12.75">
      <c r="B6" t="s">
        <v>32</v>
      </c>
      <c r="C6">
        <v>1.553</v>
      </c>
      <c r="D6">
        <v>19.626</v>
      </c>
      <c r="E6">
        <v>1.59</v>
      </c>
      <c r="F6">
        <v>1.621</v>
      </c>
      <c r="G6">
        <v>0.791</v>
      </c>
    </row>
    <row r="7" spans="2:7" ht="12.75">
      <c r="B7" t="s">
        <v>42</v>
      </c>
      <c r="C7">
        <v>1.539</v>
      </c>
      <c r="D7">
        <v>1.577</v>
      </c>
      <c r="E7">
        <v>19.901</v>
      </c>
      <c r="F7">
        <v>1.601</v>
      </c>
      <c r="G7">
        <v>0.813</v>
      </c>
    </row>
    <row r="8" spans="2:7" ht="12.75">
      <c r="B8" t="s">
        <v>43</v>
      </c>
      <c r="C8">
        <v>1.553</v>
      </c>
      <c r="D8">
        <v>1.577</v>
      </c>
      <c r="E8">
        <v>1.588</v>
      </c>
      <c r="F8">
        <v>20.028</v>
      </c>
      <c r="G8">
        <v>0.818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p</cp:lastModifiedBy>
  <dcterms:created xsi:type="dcterms:W3CDTF">2007-04-16T08:23:28Z</dcterms:created>
  <dcterms:modified xsi:type="dcterms:W3CDTF">2007-04-18T09:43:06Z</dcterms:modified>
  <cp:category/>
  <cp:version/>
  <cp:contentType/>
  <cp:contentStatus/>
</cp:coreProperties>
</file>